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T\PROJEKTE\Dokumente\"/>
    </mc:Choice>
  </mc:AlternateContent>
  <bookViews>
    <workbookView xWindow="0" yWindow="0" windowWidth="28800" windowHeight="12300"/>
  </bookViews>
  <sheets>
    <sheet name="Notentabelle" sheetId="1" r:id="rId1"/>
  </sheets>
  <definedNames>
    <definedName name="_xlnm.Print_Area" localSheetId="0">Notentabelle!$A$1:$F$149</definedName>
  </definedNames>
  <calcPr calcId="162913"/>
</workbook>
</file>

<file path=xl/calcChain.xml><?xml version="1.0" encoding="utf-8"?>
<calcChain xmlns="http://schemas.openxmlformats.org/spreadsheetml/2006/main">
  <c r="C78" i="1" l="1"/>
  <c r="A76" i="1"/>
  <c r="A77" i="1"/>
  <c r="A78" i="1"/>
  <c r="A79" i="1"/>
  <c r="D18" i="1"/>
  <c r="C79" i="1" l="1"/>
  <c r="C77" i="1"/>
  <c r="C76" i="1"/>
  <c r="A82" i="1"/>
  <c r="B82" i="1" s="1"/>
  <c r="D37" i="1"/>
  <c r="E37" i="1" s="1"/>
  <c r="F37" i="1" s="1"/>
  <c r="D45" i="1"/>
  <c r="E45" i="1" s="1"/>
  <c r="F45" i="1" s="1"/>
  <c r="D46" i="1"/>
  <c r="E46" i="1" s="1"/>
  <c r="F46" i="1" s="1"/>
  <c r="D47" i="1"/>
  <c r="E47" i="1" s="1"/>
  <c r="F47" i="1" s="1"/>
  <c r="D44" i="1"/>
  <c r="E44" i="1" s="1"/>
  <c r="F44" i="1" s="1"/>
  <c r="D43" i="1"/>
  <c r="E43" i="1" s="1"/>
  <c r="F43" i="1" s="1"/>
  <c r="D39" i="1"/>
  <c r="E39" i="1" s="1"/>
  <c r="F39" i="1" s="1"/>
  <c r="D40" i="1"/>
  <c r="D41" i="1"/>
  <c r="D33" i="1"/>
  <c r="D34" i="1"/>
  <c r="E34" i="1" s="1"/>
  <c r="F34" i="1" s="1"/>
  <c r="D35" i="1"/>
  <c r="E35" i="1" s="1"/>
  <c r="F35" i="1" s="1"/>
  <c r="D36" i="1"/>
  <c r="E36" i="1" s="1"/>
  <c r="F36" i="1" s="1"/>
  <c r="D14" i="1"/>
  <c r="D15" i="1"/>
  <c r="E15" i="1" s="1"/>
  <c r="F15" i="1" s="1"/>
  <c r="D16" i="1"/>
  <c r="E16" i="1" s="1"/>
  <c r="F16" i="1" s="1"/>
  <c r="D17" i="1"/>
  <c r="D19" i="1"/>
  <c r="E19" i="1" s="1"/>
  <c r="F19" i="1" s="1"/>
  <c r="D20" i="1"/>
  <c r="D21" i="1"/>
  <c r="D22" i="1"/>
  <c r="E22" i="1" s="1"/>
  <c r="F22" i="1" s="1"/>
  <c r="D23" i="1"/>
  <c r="D24" i="1"/>
  <c r="E24" i="1" s="1"/>
  <c r="F24" i="1" s="1"/>
  <c r="D25" i="1"/>
  <c r="D26" i="1"/>
  <c r="D27" i="1"/>
  <c r="E27" i="1" s="1"/>
  <c r="F27" i="1" s="1"/>
  <c r="D28" i="1"/>
  <c r="E28" i="1" s="1"/>
  <c r="F28" i="1" s="1"/>
  <c r="D29" i="1"/>
  <c r="D30" i="1"/>
  <c r="E30" i="1" s="1"/>
  <c r="F30" i="1" s="1"/>
  <c r="D31" i="1"/>
  <c r="E31" i="1" s="1"/>
  <c r="F31" i="1" s="1"/>
  <c r="D32" i="1"/>
  <c r="D38" i="1"/>
  <c r="D42" i="1"/>
  <c r="E42" i="1" s="1"/>
  <c r="F42" i="1" s="1"/>
  <c r="D12" i="1" l="1"/>
  <c r="A83" i="1"/>
  <c r="B83" i="1" s="1"/>
  <c r="E38" i="1"/>
  <c r="F38" i="1" s="1"/>
  <c r="E40" i="1"/>
  <c r="F40" i="1" s="1"/>
  <c r="E21" i="1"/>
  <c r="F21" i="1" s="1"/>
  <c r="E25" i="1"/>
  <c r="F25" i="1" s="1"/>
  <c r="E41" i="1"/>
  <c r="F41" i="1" s="1"/>
  <c r="E33" i="1"/>
  <c r="F33" i="1" s="1"/>
  <c r="E20" i="1"/>
  <c r="F20" i="1" s="1"/>
  <c r="E29" i="1"/>
  <c r="F29" i="1" s="1"/>
  <c r="E17" i="1"/>
  <c r="F17" i="1" s="1"/>
  <c r="E32" i="1"/>
  <c r="F32" i="1" s="1"/>
  <c r="E23" i="1"/>
  <c r="F23" i="1" s="1"/>
  <c r="E26" i="1"/>
  <c r="F26" i="1" s="1"/>
  <c r="E18" i="1"/>
  <c r="E14" i="1"/>
  <c r="E12" i="1" l="1"/>
  <c r="G10" i="1" s="1"/>
  <c r="A84" i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F18" i="1"/>
  <c r="B84" i="1"/>
  <c r="B85" i="1"/>
  <c r="M55" i="1" a="1"/>
  <c r="F14" i="1"/>
  <c r="A140" i="1" l="1"/>
  <c r="B86" i="1"/>
  <c r="M60" i="1"/>
  <c r="M61" i="1"/>
  <c r="M55" i="1"/>
  <c r="M58" i="1"/>
  <c r="M62" i="1"/>
  <c r="M56" i="1"/>
  <c r="M59" i="1"/>
  <c r="M57" i="1"/>
  <c r="M63" i="1"/>
  <c r="B140" i="1" l="1"/>
  <c r="A141" i="1"/>
  <c r="B87" i="1"/>
  <c r="A142" i="1" l="1"/>
  <c r="B141" i="1"/>
  <c r="B88" i="1"/>
  <c r="B142" i="1" l="1"/>
  <c r="A143" i="1"/>
  <c r="B89" i="1"/>
  <c r="A144" i="1" l="1"/>
  <c r="B143" i="1"/>
  <c r="B90" i="1"/>
  <c r="A145" i="1" l="1"/>
  <c r="B144" i="1"/>
  <c r="B91" i="1"/>
  <c r="A146" i="1" l="1"/>
  <c r="B145" i="1"/>
  <c r="B92" i="1"/>
  <c r="B146" i="1" l="1"/>
  <c r="A147" i="1"/>
  <c r="B93" i="1"/>
  <c r="A148" i="1" l="1"/>
  <c r="B147" i="1"/>
  <c r="B94" i="1"/>
  <c r="B148" i="1" l="1"/>
  <c r="A149" i="1"/>
  <c r="B95" i="1"/>
  <c r="C82" i="1" l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B149" i="1"/>
  <c r="B96" i="1"/>
  <c r="D140" i="1" l="1"/>
  <c r="C141" i="1"/>
  <c r="B97" i="1"/>
  <c r="C142" i="1" l="1"/>
  <c r="D141" i="1"/>
  <c r="B98" i="1"/>
  <c r="D142" i="1" l="1"/>
  <c r="C143" i="1"/>
  <c r="B99" i="1"/>
  <c r="D143" i="1" l="1"/>
  <c r="C144" i="1"/>
  <c r="B100" i="1"/>
  <c r="D144" i="1" l="1"/>
  <c r="C145" i="1"/>
  <c r="B101" i="1"/>
  <c r="D145" i="1" l="1"/>
  <c r="C146" i="1"/>
  <c r="B102" i="1"/>
  <c r="D146" i="1" l="1"/>
  <c r="C147" i="1"/>
  <c r="B103" i="1"/>
  <c r="D147" i="1" l="1"/>
  <c r="C148" i="1"/>
  <c r="B104" i="1"/>
  <c r="D148" i="1" l="1"/>
  <c r="C149" i="1"/>
  <c r="B105" i="1"/>
  <c r="E82" i="1" l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D149" i="1"/>
  <c r="B106" i="1"/>
  <c r="E141" i="1" l="1"/>
  <c r="F140" i="1"/>
  <c r="B107" i="1"/>
  <c r="E142" i="1" l="1"/>
  <c r="F141" i="1"/>
  <c r="B108" i="1"/>
  <c r="F142" i="1" l="1"/>
  <c r="E143" i="1"/>
  <c r="B109" i="1"/>
  <c r="F143" i="1" l="1"/>
  <c r="E144" i="1"/>
  <c r="B110" i="1"/>
  <c r="E145" i="1" l="1"/>
  <c r="F144" i="1"/>
  <c r="B111" i="1"/>
  <c r="E146" i="1" l="1"/>
  <c r="F145" i="1"/>
  <c r="B112" i="1"/>
  <c r="F146" i="1" l="1"/>
  <c r="E147" i="1"/>
  <c r="B113" i="1"/>
  <c r="F147" i="1" l="1"/>
  <c r="E148" i="1"/>
  <c r="B114" i="1"/>
  <c r="E149" i="1" l="1"/>
  <c r="F149" i="1" s="1"/>
  <c r="F148" i="1"/>
  <c r="B115" i="1"/>
  <c r="B116" i="1" l="1"/>
  <c r="B117" i="1" l="1"/>
  <c r="B118" i="1" l="1"/>
  <c r="B119" i="1" l="1"/>
  <c r="B120" i="1" l="1"/>
  <c r="B121" i="1" l="1"/>
  <c r="B122" i="1" l="1"/>
  <c r="B123" i="1" l="1"/>
  <c r="B124" i="1" l="1"/>
  <c r="B125" i="1" l="1"/>
  <c r="B126" i="1" l="1"/>
  <c r="B127" i="1" l="1"/>
  <c r="B128" i="1" l="1"/>
  <c r="B129" i="1" l="1"/>
  <c r="B130" i="1" l="1"/>
  <c r="B131" i="1" l="1"/>
  <c r="B132" i="1" l="1"/>
  <c r="B133" i="1" l="1"/>
  <c r="B134" i="1" l="1"/>
  <c r="B135" i="1" l="1"/>
  <c r="B136" i="1" l="1"/>
  <c r="B137" i="1" l="1"/>
  <c r="B138" i="1" l="1"/>
  <c r="B139" i="1" l="1"/>
  <c r="D82" i="1" l="1"/>
  <c r="D83" i="1" l="1"/>
  <c r="D84" i="1" l="1"/>
  <c r="D85" i="1" l="1"/>
  <c r="D86" i="1" l="1"/>
  <c r="D87" i="1" l="1"/>
  <c r="D88" i="1" l="1"/>
  <c r="D89" i="1" l="1"/>
  <c r="D90" i="1" l="1"/>
  <c r="D91" i="1" l="1"/>
  <c r="D92" i="1" l="1"/>
  <c r="D93" i="1" l="1"/>
  <c r="D94" i="1" l="1"/>
  <c r="D95" i="1" l="1"/>
  <c r="D96" i="1" l="1"/>
  <c r="D97" i="1" l="1"/>
  <c r="D98" i="1" l="1"/>
  <c r="D99" i="1" l="1"/>
  <c r="D100" i="1" l="1"/>
  <c r="D101" i="1" l="1"/>
  <c r="D102" i="1" l="1"/>
  <c r="D103" i="1" l="1"/>
  <c r="D104" i="1" l="1"/>
  <c r="D105" i="1" l="1"/>
  <c r="D106" i="1" l="1"/>
  <c r="D107" i="1" l="1"/>
  <c r="D108" i="1" l="1"/>
  <c r="D109" i="1" l="1"/>
  <c r="D110" i="1" l="1"/>
  <c r="D111" i="1" l="1"/>
  <c r="D112" i="1" l="1"/>
  <c r="D113" i="1" l="1"/>
  <c r="D114" i="1" l="1"/>
  <c r="D115" i="1" l="1"/>
  <c r="D116" i="1" l="1"/>
  <c r="D117" i="1" l="1"/>
  <c r="D118" i="1" l="1"/>
  <c r="D119" i="1" l="1"/>
  <c r="D120" i="1" l="1"/>
  <c r="D121" i="1" l="1"/>
  <c r="D122" i="1" l="1"/>
  <c r="D123" i="1" l="1"/>
  <c r="D124" i="1" l="1"/>
  <c r="D125" i="1" l="1"/>
  <c r="D126" i="1" l="1"/>
  <c r="D127" i="1" l="1"/>
  <c r="D128" i="1" l="1"/>
  <c r="D129" i="1" l="1"/>
  <c r="D130" i="1" l="1"/>
  <c r="D131" i="1" l="1"/>
  <c r="D132" i="1" l="1"/>
  <c r="D133" i="1" l="1"/>
  <c r="D134" i="1" l="1"/>
  <c r="D135" i="1" l="1"/>
  <c r="D136" i="1" l="1"/>
  <c r="D137" i="1" l="1"/>
  <c r="D138" i="1" l="1"/>
  <c r="D139" i="1" l="1"/>
  <c r="F82" i="1" l="1"/>
  <c r="F83" i="1" l="1"/>
  <c r="F84" i="1" l="1"/>
  <c r="F85" i="1" l="1"/>
  <c r="F86" i="1" l="1"/>
  <c r="F87" i="1" l="1"/>
  <c r="F88" i="1" l="1"/>
  <c r="F89" i="1" l="1"/>
  <c r="F90" i="1" l="1"/>
  <c r="F91" i="1" l="1"/>
  <c r="F92" i="1" l="1"/>
  <c r="F93" i="1" l="1"/>
  <c r="F94" i="1" l="1"/>
  <c r="F95" i="1" l="1"/>
  <c r="F96" i="1" l="1"/>
  <c r="F97" i="1" l="1"/>
  <c r="F98" i="1" l="1"/>
  <c r="F99" i="1" l="1"/>
  <c r="F100" i="1" l="1"/>
  <c r="F101" i="1" l="1"/>
  <c r="F102" i="1" l="1"/>
  <c r="F103" i="1" l="1"/>
  <c r="F104" i="1" l="1"/>
  <c r="F105" i="1" l="1"/>
  <c r="F106" i="1" l="1"/>
  <c r="F107" i="1" l="1"/>
  <c r="F108" i="1" l="1"/>
  <c r="F109" i="1" l="1"/>
  <c r="F110" i="1" l="1"/>
  <c r="F111" i="1" l="1"/>
  <c r="F112" i="1" l="1"/>
  <c r="F113" i="1" l="1"/>
  <c r="F114" i="1" l="1"/>
  <c r="F115" i="1" l="1"/>
  <c r="F116" i="1" l="1"/>
  <c r="F117" i="1" l="1"/>
  <c r="F118" i="1" l="1"/>
  <c r="F119" i="1" l="1"/>
  <c r="F120" i="1" l="1"/>
  <c r="F121" i="1" l="1"/>
  <c r="F122" i="1" l="1"/>
  <c r="F123" i="1" l="1"/>
  <c r="F124" i="1" l="1"/>
  <c r="F125" i="1" l="1"/>
  <c r="F126" i="1" l="1"/>
  <c r="F127" i="1" l="1"/>
  <c r="F128" i="1" l="1"/>
  <c r="F129" i="1" l="1"/>
  <c r="F130" i="1" l="1"/>
  <c r="F131" i="1" l="1"/>
  <c r="F132" i="1" l="1"/>
  <c r="F133" i="1" l="1"/>
  <c r="F134" i="1" l="1"/>
  <c r="F135" i="1" l="1"/>
  <c r="F136" i="1" l="1"/>
  <c r="F137" i="1" l="1"/>
  <c r="F138" i="1" l="1"/>
  <c r="F139" i="1"/>
</calcChain>
</file>

<file path=xl/comments1.xml><?xml version="1.0" encoding="utf-8"?>
<comments xmlns="http://schemas.openxmlformats.org/spreadsheetml/2006/main">
  <authors>
    <author>dorrh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Bitte tragen Sie hier die Punktzahl ein, bei der Sie die Note 4,0 (ausreichend) vergeben.</t>
        </r>
      </text>
    </comment>
    <comment ref="D11" authorId="0" shapeId="0">
      <text>
        <r>
          <rPr>
            <b/>
            <sz val="8"/>
            <color indexed="81"/>
            <rFont val="Tahoma"/>
            <family val="2"/>
          </rPr>
          <t>Bitte tragenh Sie hier die Punktzahl ein, bei der Sie die Note 1,0 (sehr gut) vergeben.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<sst xmlns="http://schemas.openxmlformats.org/spreadsheetml/2006/main" count="59" uniqueCount="51">
  <si>
    <t>VIER bei:</t>
  </si>
  <si>
    <t>EINS bei:</t>
  </si>
  <si>
    <t>Durchschnitt</t>
  </si>
  <si>
    <t>BESTANDEN?</t>
  </si>
  <si>
    <t>Note</t>
  </si>
  <si>
    <t>Anzahl</t>
  </si>
  <si>
    <t>1,6-2,0</t>
  </si>
  <si>
    <t>1,0</t>
  </si>
  <si>
    <t>1,1-1,5</t>
  </si>
  <si>
    <t>2,1-2,5</t>
  </si>
  <si>
    <t>2,6-3,0</t>
  </si>
  <si>
    <t>3,1-3,5</t>
  </si>
  <si>
    <t>3,6-4,0</t>
  </si>
  <si>
    <t>4,1-4,5</t>
  </si>
  <si>
    <t>4,6-5,0</t>
  </si>
  <si>
    <t>Bereich</t>
  </si>
  <si>
    <t>Aufg.1</t>
  </si>
  <si>
    <t>Aufg.2</t>
  </si>
  <si>
    <t>Aufg.3</t>
  </si>
  <si>
    <t>Aufg.4</t>
  </si>
  <si>
    <t>Aufg.5</t>
  </si>
  <si>
    <t>Aufg.6</t>
  </si>
  <si>
    <t>Aufg.7</t>
  </si>
  <si>
    <t>Aufg.8</t>
  </si>
  <si>
    <t>Aufg.9</t>
  </si>
  <si>
    <t>Aufg.10</t>
  </si>
  <si>
    <t>Aufg.11</t>
  </si>
  <si>
    <t>Aufg.12</t>
  </si>
  <si>
    <t>Aufg.13</t>
  </si>
  <si>
    <t>Aufg.14</t>
  </si>
  <si>
    <t>Aufg.15</t>
  </si>
  <si>
    <t>Aufg.16</t>
  </si>
  <si>
    <t>Aufg.17</t>
  </si>
  <si>
    <t>Aufg.18</t>
  </si>
  <si>
    <t>Aufg.19</t>
  </si>
  <si>
    <t>Aufg.20</t>
  </si>
  <si>
    <t>Punkte</t>
  </si>
  <si>
    <t>Matrikelnummer</t>
  </si>
  <si>
    <t>Modulnummer:</t>
  </si>
  <si>
    <t>Modulname:</t>
  </si>
  <si>
    <t>Dozenten/innen:</t>
  </si>
  <si>
    <t>Additionshilfe (optional):</t>
  </si>
  <si>
    <t>Ort, Datum</t>
  </si>
  <si>
    <t>Datum der Klausur:</t>
  </si>
  <si>
    <t>Unterschrift Dozent/in:</t>
  </si>
  <si>
    <t>Erreichte Punkte</t>
  </si>
  <si>
    <t>Anleitung Dozenten/innen:</t>
  </si>
  <si>
    <t xml:space="preserve">1.) Bitte tragen Sie die "Erreichten Punkte" jedes Studierenden in die Liste ein. </t>
  </si>
  <si>
    <t>2.) Legen Sie in den Zellen D10  und D11 die erforderliche Punktzahl für die Note 4,0 und 1,0 fest. Die übrigen Noten werden automatisch (linear) errechnet.</t>
  </si>
  <si>
    <t>Notenskala</t>
  </si>
  <si>
    <t>Klausurbewertung Bachelor Technik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</si>
</sst>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Protection="1"/>
    <xf numFmtId="0" fontId="5" fillId="0" borderId="0" xfId="0" applyFont="1" applyFill="1" applyAlignment="1" applyProtection="1">
      <alignment horizontal="left" vertical="top"/>
    </xf>
    <xf numFmtId="0" fontId="5" fillId="0" borderId="0" xfId="0" applyFont="1" applyProtection="1"/>
    <xf numFmtId="0" fontId="5" fillId="0" borderId="0" xfId="0" applyFont="1" applyAlignment="1" applyProtection="1"/>
    <xf numFmtId="0" fontId="7" fillId="0" borderId="0" xfId="0" applyFont="1" applyProtection="1"/>
    <xf numFmtId="164" fontId="5" fillId="0" borderId="0" xfId="0" applyNumberFormat="1" applyFont="1" applyProtection="1"/>
    <xf numFmtId="0" fontId="5" fillId="0" borderId="0" xfId="0" applyFont="1" applyFill="1" applyProtection="1"/>
    <xf numFmtId="0" fontId="5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wrapText="1"/>
    </xf>
    <xf numFmtId="1" fontId="5" fillId="0" borderId="0" xfId="0" applyNumberFormat="1" applyFont="1" applyFill="1" applyBorder="1" applyAlignment="1" applyProtection="1"/>
    <xf numFmtId="1" fontId="5" fillId="0" borderId="0" xfId="0" applyNumberFormat="1" applyFont="1" applyFill="1" applyBorder="1" applyProtection="1"/>
    <xf numFmtId="165" fontId="5" fillId="0" borderId="0" xfId="0" applyNumberFormat="1" applyFont="1" applyBorder="1" applyAlignment="1" applyProtection="1"/>
    <xf numFmtId="0" fontId="9" fillId="0" borderId="0" xfId="0" applyFont="1" applyBorder="1" applyAlignment="1" applyProtection="1"/>
    <xf numFmtId="0" fontId="9" fillId="0" borderId="0" xfId="0" applyFont="1" applyAlignment="1" applyProtection="1"/>
    <xf numFmtId="0" fontId="5" fillId="0" borderId="0" xfId="0" applyFont="1" applyBorder="1" applyProtection="1"/>
    <xf numFmtId="165" fontId="9" fillId="0" borderId="0" xfId="0" applyNumberFormat="1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49" fontId="9" fillId="0" borderId="0" xfId="0" applyNumberFormat="1" applyFont="1" applyAlignment="1" applyProtection="1"/>
    <xf numFmtId="0" fontId="9" fillId="0" borderId="0" xfId="0" applyFont="1" applyProtection="1"/>
    <xf numFmtId="0" fontId="5" fillId="0" borderId="2" xfId="0" applyNumberFormat="1" applyFont="1" applyFill="1" applyBorder="1" applyProtection="1"/>
    <xf numFmtId="14" fontId="6" fillId="0" borderId="4" xfId="0" applyNumberFormat="1" applyFont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 vertical="center"/>
    </xf>
    <xf numFmtId="3" fontId="3" fillId="3" borderId="2" xfId="0" applyNumberFormat="1" applyFont="1" applyFill="1" applyBorder="1" applyAlignment="1" applyProtection="1">
      <alignment horizontal="right"/>
    </xf>
    <xf numFmtId="164" fontId="3" fillId="3" borderId="2" xfId="0" applyNumberFormat="1" applyFont="1" applyFill="1" applyBorder="1" applyAlignment="1" applyProtection="1">
      <alignment horizontal="right"/>
    </xf>
    <xf numFmtId="3" fontId="3" fillId="0" borderId="4" xfId="0" applyNumberFormat="1" applyFont="1" applyFill="1" applyBorder="1" applyAlignment="1" applyProtection="1">
      <alignment horizontal="right"/>
    </xf>
    <xf numFmtId="3" fontId="3" fillId="0" borderId="2" xfId="0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 applyProtection="1">
      <alignment vertical="center"/>
    </xf>
    <xf numFmtId="0" fontId="11" fillId="0" borderId="0" xfId="0" applyFont="1" applyProtection="1"/>
    <xf numFmtId="0" fontId="11" fillId="0" borderId="0" xfId="0" applyFont="1" applyBorder="1" applyAlignment="1">
      <alignment wrapText="1"/>
    </xf>
    <xf numFmtId="164" fontId="5" fillId="0" borderId="2" xfId="0" applyNumberFormat="1" applyFont="1" applyFill="1" applyBorder="1" applyProtection="1"/>
    <xf numFmtId="164" fontId="5" fillId="0" borderId="1" xfId="0" applyNumberFormat="1" applyFont="1" applyFill="1" applyBorder="1" applyProtection="1"/>
    <xf numFmtId="165" fontId="3" fillId="0" borderId="2" xfId="0" applyNumberFormat="1" applyFont="1" applyFill="1" applyBorder="1" applyProtection="1">
      <protection locked="0"/>
    </xf>
    <xf numFmtId="0" fontId="10" fillId="0" borderId="0" xfId="0" applyFont="1" applyAlignment="1" applyProtection="1">
      <alignment vertical="top"/>
    </xf>
    <xf numFmtId="3" fontId="3" fillId="3" borderId="3" xfId="0" applyNumberFormat="1" applyFont="1" applyFill="1" applyBorder="1" applyAlignment="1" applyProtection="1">
      <alignment horizontal="right"/>
    </xf>
    <xf numFmtId="3" fontId="3" fillId="3" borderId="7" xfId="0" applyNumberFormat="1" applyFont="1" applyFill="1" applyBorder="1" applyAlignment="1" applyProtection="1">
      <alignment horizontal="right"/>
    </xf>
    <xf numFmtId="165" fontId="3" fillId="0" borderId="3" xfId="0" applyNumberFormat="1" applyFont="1" applyFill="1" applyBorder="1" applyProtection="1">
      <protection locked="0"/>
    </xf>
    <xf numFmtId="164" fontId="5" fillId="0" borderId="7" xfId="0" applyNumberFormat="1" applyFont="1" applyFill="1" applyBorder="1" applyProtection="1"/>
    <xf numFmtId="14" fontId="6" fillId="0" borderId="0" xfId="0" applyNumberFormat="1" applyFont="1" applyBorder="1" applyAlignment="1" applyProtection="1">
      <alignment horizontal="center"/>
    </xf>
    <xf numFmtId="165" fontId="12" fillId="0" borderId="8" xfId="0" applyNumberFormat="1" applyFont="1" applyBorder="1" applyProtection="1">
      <protection locked="0"/>
    </xf>
    <xf numFmtId="165" fontId="12" fillId="0" borderId="9" xfId="0" applyNumberFormat="1" applyFont="1" applyBorder="1" applyProtection="1">
      <protection locked="0"/>
    </xf>
    <xf numFmtId="0" fontId="12" fillId="4" borderId="9" xfId="0" applyFont="1" applyFill="1" applyBorder="1" applyProtection="1"/>
    <xf numFmtId="0" fontId="12" fillId="4" borderId="8" xfId="0" applyFont="1" applyFill="1" applyBorder="1" applyProtection="1"/>
    <xf numFmtId="0" fontId="12" fillId="0" borderId="0" xfId="0" applyFont="1" applyProtection="1"/>
    <xf numFmtId="0" fontId="5" fillId="0" borderId="0" xfId="0" applyFont="1" applyFill="1" applyBorder="1" applyProtection="1"/>
    <xf numFmtId="0" fontId="5" fillId="0" borderId="6" xfId="0" applyFont="1" applyFill="1" applyBorder="1" applyProtection="1"/>
    <xf numFmtId="165" fontId="5" fillId="0" borderId="2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Protection="1"/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/>
    </xf>
    <xf numFmtId="164" fontId="3" fillId="0" borderId="2" xfId="0" applyNumberFormat="1" applyFont="1" applyFill="1" applyBorder="1" applyAlignment="1" applyProtection="1">
      <alignment horizontal="right"/>
    </xf>
    <xf numFmtId="0" fontId="11" fillId="0" borderId="6" xfId="0" applyFont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wrapText="1"/>
    </xf>
    <xf numFmtId="0" fontId="5" fillId="0" borderId="0" xfId="0" applyFont="1" applyBorder="1" applyAlignment="1" applyProtection="1"/>
  </cellXfs>
  <cellStyles count="1">
    <cellStyle name="Standard" xfId="0" builtinId="0"/>
  </cellStyles>
  <dxfs count="4">
    <dxf>
      <font>
        <b val="0"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strike val="0"/>
        <u val="double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100" b="0"/>
              <a:t>Notenverteilung</a:t>
            </a:r>
          </a:p>
        </c:rich>
      </c:tx>
      <c:layout>
        <c:manualLayout>
          <c:xMode val="edge"/>
          <c:yMode val="edge"/>
          <c:x val="0.40782252429818239"/>
          <c:y val="3.0927621535491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238242866819922E-2"/>
          <c:y val="0.11810470945467076"/>
          <c:w val="0.88095374651808422"/>
          <c:h val="0.722034239939660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Notentabelle!$N$55:$N$63</c:f>
              <c:strCache>
                <c:ptCount val="9"/>
                <c:pt idx="0">
                  <c:v>1,0</c:v>
                </c:pt>
                <c:pt idx="1">
                  <c:v>1,1-1,5</c:v>
                </c:pt>
                <c:pt idx="2">
                  <c:v>1,6-2,0</c:v>
                </c:pt>
                <c:pt idx="3">
                  <c:v>2,1-2,5</c:v>
                </c:pt>
                <c:pt idx="4">
                  <c:v>2,6-3,0</c:v>
                </c:pt>
                <c:pt idx="5">
                  <c:v>3,1-3,5</c:v>
                </c:pt>
                <c:pt idx="6">
                  <c:v>3,6-4,0</c:v>
                </c:pt>
                <c:pt idx="7">
                  <c:v>4,1-4,5</c:v>
                </c:pt>
                <c:pt idx="8">
                  <c:v>4,6-5,0</c:v>
                </c:pt>
              </c:strCache>
            </c:strRef>
          </c:cat>
          <c:val>
            <c:numRef>
              <c:f>Notentabelle!$M$55:$M$63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B-4945-8B4A-4C155F430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98824"/>
        <c:axId val="196399216"/>
      </c:barChart>
      <c:catAx>
        <c:axId val="196398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100" b="0"/>
                  <a:t>Noten</a:t>
                </a:r>
              </a:p>
            </c:rich>
          </c:tx>
          <c:layout>
            <c:manualLayout>
              <c:xMode val="edge"/>
              <c:yMode val="edge"/>
              <c:x val="0.45174650223761809"/>
              <c:y val="0.8782814499076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96399216"/>
        <c:crosses val="autoZero"/>
        <c:auto val="1"/>
        <c:lblAlgn val="ctr"/>
        <c:lblOffset val="100"/>
        <c:noMultiLvlLbl val="0"/>
      </c:catAx>
      <c:valAx>
        <c:axId val="19639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100" b="0"/>
                  <a:t>Häufigkeit</a:t>
                </a:r>
              </a:p>
            </c:rich>
          </c:tx>
          <c:layout>
            <c:manualLayout>
              <c:xMode val="edge"/>
              <c:yMode val="edge"/>
              <c:x val="1.0509605780331823E-2"/>
              <c:y val="0.37635324486173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6398824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7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1325880</xdr:colOff>
      <xdr:row>54</xdr:row>
      <xdr:rowOff>21771</xdr:rowOff>
    </xdr:from>
    <xdr:to>
      <xdr:col>5</xdr:col>
      <xdr:colOff>337457</xdr:colOff>
      <xdr:row>71</xdr:row>
      <xdr:rowOff>54427</xdr:rowOff>
    </xdr:to>
    <xdr:graphicFrame macro="">
      <xdr:nvGraphicFramePr>
        <xdr:cNvPr id="1127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1592580</xdr:colOff>
      <xdr:row>0</xdr:row>
      <xdr:rowOff>0</xdr:rowOff>
    </xdr:from>
    <xdr:to>
      <xdr:col>5</xdr:col>
      <xdr:colOff>1280160</xdr:colOff>
      <xdr:row>0</xdr:row>
      <xdr:rowOff>0</xdr:rowOff>
    </xdr:to>
    <xdr:pic>
      <xdr:nvPicPr>
        <xdr:cNvPr id="1128" name="Picture 10" descr="wiw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286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181066</xdr:colOff>
      <xdr:row>1</xdr:row>
      <xdr:rowOff>3266</xdr:rowOff>
    </xdr:from>
    <xdr:to>
      <xdr:col>5</xdr:col>
      <xdr:colOff>1089043</xdr:colOff>
      <xdr:row>4</xdr:row>
      <xdr:rowOff>294894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1780" y="180159"/>
          <a:ext cx="2200656" cy="1121664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476251</xdr:colOff>
      <xdr:row>73</xdr:row>
      <xdr:rowOff>136072</xdr:rowOff>
    </xdr:from>
    <xdr:to>
      <xdr:col>6</xdr:col>
      <xdr:colOff>91550</xdr:colOff>
      <xdr:row>77</xdr:row>
      <xdr:rowOff>101128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965" y="13797643"/>
          <a:ext cx="2200656" cy="1121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Z665"/>
  <sheetViews>
    <sheetView showGridLines="0" tabSelected="1" topLeftCell="A49" zoomScale="70" zoomScaleNormal="70" workbookViewId="0">
      <selection activeCell="P26" sqref="P26"/>
    </sheetView>
  </sheetViews>
  <sheetFormatPr baseColWidth="10" defaultColWidth="11.42578125" defaultRowHeight="12.75" x14ac:dyDescent="0.2"/>
  <cols>
    <col min="1" max="6" width="19.42578125" style="1" customWidth="1"/>
    <col min="7" max="26" width="8.28515625" style="1" customWidth="1"/>
    <col min="27" max="29" width="4.7109375" style="1" customWidth="1"/>
    <col min="30" max="16384" width="11.42578125" style="1"/>
  </cols>
  <sheetData>
    <row r="1" spans="1:26" ht="13.9" customHeight="1" x14ac:dyDescent="0.2"/>
    <row r="2" spans="1:26" s="33" customFormat="1" ht="25.9" customHeight="1" x14ac:dyDescent="0.25">
      <c r="A2" s="38" t="s">
        <v>50</v>
      </c>
      <c r="B2" s="38"/>
      <c r="C2" s="38"/>
      <c r="D2" s="38"/>
    </row>
    <row r="3" spans="1:26" s="33" customFormat="1" ht="13.9" customHeight="1" x14ac:dyDescent="0.25">
      <c r="A3" s="38"/>
      <c r="B3" s="38"/>
      <c r="C3" s="38"/>
      <c r="D3" s="38"/>
    </row>
    <row r="4" spans="1:26" s="33" customFormat="1" ht="25.9" customHeight="1" x14ac:dyDescent="0.25">
      <c r="A4" s="32" t="s">
        <v>38</v>
      </c>
      <c r="C4" s="59"/>
      <c r="D4" s="59"/>
    </row>
    <row r="5" spans="1:26" s="33" customFormat="1" ht="25.9" customHeight="1" x14ac:dyDescent="0.25">
      <c r="A5" s="32" t="s">
        <v>39</v>
      </c>
      <c r="C5" s="59"/>
      <c r="D5" s="59"/>
    </row>
    <row r="6" spans="1:26" s="33" customFormat="1" ht="25.9" customHeight="1" x14ac:dyDescent="0.25">
      <c r="A6" s="32" t="s">
        <v>43</v>
      </c>
      <c r="C6" s="59"/>
      <c r="D6" s="59"/>
      <c r="E6" s="34"/>
      <c r="F6" s="34"/>
      <c r="G6" s="10" t="s">
        <v>46</v>
      </c>
    </row>
    <row r="7" spans="1:26" s="33" customFormat="1" ht="25.9" customHeight="1" x14ac:dyDescent="0.25">
      <c r="A7" s="32" t="s">
        <v>40</v>
      </c>
      <c r="C7" s="59"/>
      <c r="D7" s="59"/>
      <c r="E7" s="34"/>
      <c r="F7" s="34"/>
      <c r="G7" s="10" t="s">
        <v>47</v>
      </c>
    </row>
    <row r="8" spans="1:26" s="7" customFormat="1" ht="13.9" customHeight="1" x14ac:dyDescent="0.2">
      <c r="A8" s="3"/>
      <c r="D8" s="8"/>
      <c r="F8" s="9"/>
      <c r="G8" s="10" t="s">
        <v>48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3" customFormat="1" ht="13.9" customHeight="1" x14ac:dyDescent="0.25">
      <c r="A9" s="26"/>
      <c r="B9" s="26"/>
      <c r="C9" s="29"/>
      <c r="D9" s="27" t="s">
        <v>36</v>
      </c>
      <c r="E9" s="27" t="s">
        <v>4</v>
      </c>
      <c r="F9" s="24"/>
      <c r="H9" s="2"/>
      <c r="I9" s="2"/>
      <c r="J9" s="2"/>
    </row>
    <row r="10" spans="1:26" s="3" customFormat="1" ht="13.9" customHeight="1" x14ac:dyDescent="0.25">
      <c r="A10" s="26"/>
      <c r="B10" s="22"/>
      <c r="C10" s="30" t="s">
        <v>0</v>
      </c>
      <c r="D10" s="31">
        <v>50</v>
      </c>
      <c r="E10" s="51">
        <v>1</v>
      </c>
      <c r="F10" s="24"/>
      <c r="G10" s="5" t="str">
        <f>IF(E12&gt;3.3,"Hinweis: Durchschnitt schlecht.",IF(E12&lt;2,"Hinweis: Durchschnitt gut",""))</f>
        <v>Hinweis: Durchschnitt schlecht.</v>
      </c>
      <c r="H10" s="4"/>
      <c r="I10" s="4"/>
      <c r="J10" s="4"/>
    </row>
    <row r="11" spans="1:26" s="3" customFormat="1" ht="13.9" customHeight="1" x14ac:dyDescent="0.25">
      <c r="A11" s="43"/>
      <c r="B11" s="21"/>
      <c r="C11" s="30" t="s">
        <v>1</v>
      </c>
      <c r="D11" s="31">
        <v>100</v>
      </c>
      <c r="E11" s="51">
        <v>4</v>
      </c>
      <c r="F11" s="24"/>
    </row>
    <row r="12" spans="1:26" s="3" customFormat="1" ht="13.9" customHeight="1" x14ac:dyDescent="0.25">
      <c r="A12" s="52"/>
      <c r="B12" s="23"/>
      <c r="C12" s="25" t="s">
        <v>2</v>
      </c>
      <c r="D12" s="35">
        <f>IF(ISNUMBER(AVERAGE(D14:D47)),AVERAGE(D14:D47),"n/a")</f>
        <v>0</v>
      </c>
      <c r="E12" s="58">
        <f>IF(ISNUMBER(AVERAGE(E14:E47)),AVERAGE(E14:E47),"n/a")</f>
        <v>5</v>
      </c>
      <c r="F12" s="24"/>
      <c r="G12" s="48" t="s">
        <v>41</v>
      </c>
      <c r="H12" s="6"/>
    </row>
    <row r="13" spans="1:26" s="3" customFormat="1" ht="13.9" customHeight="1" x14ac:dyDescent="0.25">
      <c r="A13" s="53"/>
      <c r="B13" s="56" t="s">
        <v>37</v>
      </c>
      <c r="C13" s="57"/>
      <c r="D13" s="27" t="s">
        <v>45</v>
      </c>
      <c r="E13" s="28" t="s">
        <v>4</v>
      </c>
      <c r="F13" s="28" t="s">
        <v>3</v>
      </c>
      <c r="G13" s="46" t="s">
        <v>16</v>
      </c>
      <c r="H13" s="47" t="s">
        <v>17</v>
      </c>
      <c r="I13" s="47" t="s">
        <v>18</v>
      </c>
      <c r="J13" s="47" t="s">
        <v>19</v>
      </c>
      <c r="K13" s="47" t="s">
        <v>20</v>
      </c>
      <c r="L13" s="47" t="s">
        <v>21</v>
      </c>
      <c r="M13" s="47" t="s">
        <v>22</v>
      </c>
      <c r="N13" s="47" t="s">
        <v>23</v>
      </c>
      <c r="O13" s="47" t="s">
        <v>24</v>
      </c>
      <c r="P13" s="47" t="s">
        <v>25</v>
      </c>
      <c r="Q13" s="47" t="s">
        <v>26</v>
      </c>
      <c r="R13" s="47" t="s">
        <v>27</v>
      </c>
      <c r="S13" s="47" t="s">
        <v>28</v>
      </c>
      <c r="T13" s="47" t="s">
        <v>29</v>
      </c>
      <c r="U13" s="47" t="s">
        <v>30</v>
      </c>
      <c r="V13" s="47" t="s">
        <v>31</v>
      </c>
      <c r="W13" s="47" t="s">
        <v>32</v>
      </c>
      <c r="X13" s="47" t="s">
        <v>33</v>
      </c>
      <c r="Y13" s="47" t="s">
        <v>34</v>
      </c>
      <c r="Z13" s="47" t="s">
        <v>35</v>
      </c>
    </row>
    <row r="14" spans="1:26" s="3" customFormat="1" ht="13.9" customHeight="1" x14ac:dyDescent="0.25">
      <c r="A14" s="49"/>
      <c r="B14" s="54"/>
      <c r="C14" s="55"/>
      <c r="D14" s="36">
        <f t="shared" ref="D14:D42" si="0">SUM(G14:Z14)</f>
        <v>0</v>
      </c>
      <c r="E14" s="37">
        <f t="shared" ref="E14:E25" si="1">IF(ISNUMBER(D14)=FALSE,"Keine Note",ROUNDDOWN(MAX(1,(MIN(5,((1-(3.1/($D$10-0.1-$D$11))*$D$11)+((3.1/($D$10-0.1-$D$11))*$D14))))),1))</f>
        <v>5</v>
      </c>
      <c r="F14" s="20" t="str">
        <f t="shared" ref="F14:F42" si="2">IF(ISNUMBER(E14)=TRUE,IF(E14&lt;4.01," ","Nicht bestanden"),IF(MID(E14,1,1)="b","","Nicht bestanden"))</f>
        <v>Nicht bestanden</v>
      </c>
      <c r="G14" s="45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s="3" customFormat="1" ht="13.9" customHeight="1" x14ac:dyDescent="0.25">
      <c r="A15" s="49"/>
      <c r="B15" s="54"/>
      <c r="C15" s="55"/>
      <c r="D15" s="36">
        <f t="shared" si="0"/>
        <v>0</v>
      </c>
      <c r="E15" s="37">
        <f t="shared" si="1"/>
        <v>5</v>
      </c>
      <c r="F15" s="20" t="str">
        <f t="shared" si="2"/>
        <v>Nicht bestanden</v>
      </c>
      <c r="G15" s="45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s="3" customFormat="1" ht="13.9" customHeight="1" x14ac:dyDescent="0.25">
      <c r="A16" s="49"/>
      <c r="B16" s="54"/>
      <c r="C16" s="55"/>
      <c r="D16" s="36">
        <f t="shared" si="0"/>
        <v>0</v>
      </c>
      <c r="E16" s="37">
        <f t="shared" si="1"/>
        <v>5</v>
      </c>
      <c r="F16" s="20" t="str">
        <f t="shared" si="2"/>
        <v>Nicht bestanden</v>
      </c>
      <c r="G16" s="45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s="3" customFormat="1" ht="13.9" customHeight="1" x14ac:dyDescent="0.25">
      <c r="A17" s="49"/>
      <c r="B17" s="54"/>
      <c r="C17" s="55"/>
      <c r="D17" s="36">
        <f t="shared" si="0"/>
        <v>0</v>
      </c>
      <c r="E17" s="37">
        <f t="shared" si="1"/>
        <v>5</v>
      </c>
      <c r="F17" s="20" t="str">
        <f t="shared" si="2"/>
        <v>Nicht bestanden</v>
      </c>
      <c r="G17" s="45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s="3" customFormat="1" ht="13.9" customHeight="1" x14ac:dyDescent="0.25">
      <c r="A18" s="49"/>
      <c r="B18" s="54"/>
      <c r="C18" s="55"/>
      <c r="D18" s="36">
        <f>SUM(G18:Z18)</f>
        <v>0</v>
      </c>
      <c r="E18" s="37">
        <f t="shared" si="1"/>
        <v>5</v>
      </c>
      <c r="F18" s="20" t="str">
        <f t="shared" si="2"/>
        <v>Nicht bestanden</v>
      </c>
      <c r="G18" s="45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s="3" customFormat="1" ht="13.9" customHeight="1" x14ac:dyDescent="0.25">
      <c r="A19" s="49"/>
      <c r="B19" s="54"/>
      <c r="C19" s="55"/>
      <c r="D19" s="36">
        <f t="shared" si="0"/>
        <v>0</v>
      </c>
      <c r="E19" s="37">
        <f t="shared" si="1"/>
        <v>5</v>
      </c>
      <c r="F19" s="20" t="str">
        <f t="shared" si="2"/>
        <v>Nicht bestanden</v>
      </c>
      <c r="G19" s="45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s="3" customFormat="1" ht="13.9" customHeight="1" x14ac:dyDescent="0.25">
      <c r="A20" s="49"/>
      <c r="B20" s="54"/>
      <c r="C20" s="55"/>
      <c r="D20" s="36">
        <f t="shared" si="0"/>
        <v>0</v>
      </c>
      <c r="E20" s="37">
        <f t="shared" si="1"/>
        <v>5</v>
      </c>
      <c r="F20" s="20" t="str">
        <f t="shared" si="2"/>
        <v>Nicht bestanden</v>
      </c>
      <c r="G20" s="45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s="3" customFormat="1" ht="13.9" customHeight="1" x14ac:dyDescent="0.25">
      <c r="A21" s="49"/>
      <c r="B21" s="54"/>
      <c r="C21" s="55"/>
      <c r="D21" s="36">
        <f t="shared" si="0"/>
        <v>0</v>
      </c>
      <c r="E21" s="37">
        <f t="shared" si="1"/>
        <v>5</v>
      </c>
      <c r="F21" s="20" t="str">
        <f t="shared" si="2"/>
        <v>Nicht bestanden</v>
      </c>
      <c r="G21" s="45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s="3" customFormat="1" ht="13.9" customHeight="1" x14ac:dyDescent="0.25">
      <c r="A22" s="49"/>
      <c r="B22" s="54"/>
      <c r="C22" s="55"/>
      <c r="D22" s="36">
        <f t="shared" si="0"/>
        <v>0</v>
      </c>
      <c r="E22" s="37">
        <f t="shared" si="1"/>
        <v>5</v>
      </c>
      <c r="F22" s="20" t="str">
        <f t="shared" si="2"/>
        <v>Nicht bestanden</v>
      </c>
      <c r="G22" s="45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s="3" customFormat="1" ht="13.9" customHeight="1" x14ac:dyDescent="0.25">
      <c r="A23" s="49"/>
      <c r="B23" s="54"/>
      <c r="C23" s="55"/>
      <c r="D23" s="36">
        <f t="shared" si="0"/>
        <v>0</v>
      </c>
      <c r="E23" s="37">
        <f t="shared" si="1"/>
        <v>5</v>
      </c>
      <c r="F23" s="20" t="str">
        <f t="shared" si="2"/>
        <v>Nicht bestanden</v>
      </c>
      <c r="G23" s="45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s="3" customFormat="1" ht="13.9" customHeight="1" x14ac:dyDescent="0.25">
      <c r="A24" s="49"/>
      <c r="B24" s="54"/>
      <c r="C24" s="55"/>
      <c r="D24" s="36">
        <f t="shared" si="0"/>
        <v>0</v>
      </c>
      <c r="E24" s="37">
        <f t="shared" si="1"/>
        <v>5</v>
      </c>
      <c r="F24" s="20" t="str">
        <f t="shared" si="2"/>
        <v>Nicht bestanden</v>
      </c>
      <c r="G24" s="45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s="3" customFormat="1" ht="13.9" customHeight="1" x14ac:dyDescent="0.25">
      <c r="A25" s="49"/>
      <c r="B25" s="54"/>
      <c r="C25" s="55"/>
      <c r="D25" s="36">
        <f t="shared" si="0"/>
        <v>0</v>
      </c>
      <c r="E25" s="37">
        <f t="shared" si="1"/>
        <v>5</v>
      </c>
      <c r="F25" s="20" t="str">
        <f t="shared" si="2"/>
        <v>Nicht bestanden</v>
      </c>
      <c r="G25" s="45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s="3" customFormat="1" ht="13.9" customHeight="1" x14ac:dyDescent="0.25">
      <c r="A26" s="49"/>
      <c r="B26" s="54"/>
      <c r="C26" s="55"/>
      <c r="D26" s="36">
        <f t="shared" si="0"/>
        <v>0</v>
      </c>
      <c r="E26" s="37">
        <f t="shared" ref="E26:E42" si="3">IF(ISNUMBER(D26)=FALSE,"Keine Note",ROUNDDOWN(MAX(1,(MIN(5,((1-(3.1/($D$10-0.1-$D$11))*$D$11)+((3.1/($D$10-0.1-$D$11))*$D26))))),1))</f>
        <v>5</v>
      </c>
      <c r="F26" s="20" t="str">
        <f t="shared" si="2"/>
        <v>Nicht bestanden</v>
      </c>
      <c r="G26" s="45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s="3" customFormat="1" ht="13.9" customHeight="1" x14ac:dyDescent="0.25">
      <c r="A27" s="49"/>
      <c r="B27" s="54"/>
      <c r="C27" s="55"/>
      <c r="D27" s="36">
        <f t="shared" si="0"/>
        <v>0</v>
      </c>
      <c r="E27" s="37">
        <f t="shared" si="3"/>
        <v>5</v>
      </c>
      <c r="F27" s="20" t="str">
        <f t="shared" si="2"/>
        <v>Nicht bestanden</v>
      </c>
      <c r="G27" s="45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s="3" customFormat="1" ht="13.9" customHeight="1" x14ac:dyDescent="0.25">
      <c r="A28" s="49"/>
      <c r="B28" s="54"/>
      <c r="C28" s="55"/>
      <c r="D28" s="36">
        <f t="shared" si="0"/>
        <v>0</v>
      </c>
      <c r="E28" s="37">
        <f t="shared" si="3"/>
        <v>5</v>
      </c>
      <c r="F28" s="20" t="str">
        <f t="shared" si="2"/>
        <v>Nicht bestanden</v>
      </c>
      <c r="G28" s="45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s="3" customFormat="1" ht="13.9" customHeight="1" x14ac:dyDescent="0.25">
      <c r="A29" s="49"/>
      <c r="B29" s="54"/>
      <c r="C29" s="55"/>
      <c r="D29" s="36">
        <f t="shared" si="0"/>
        <v>0</v>
      </c>
      <c r="E29" s="37">
        <f t="shared" si="3"/>
        <v>5</v>
      </c>
      <c r="F29" s="20" t="str">
        <f t="shared" si="2"/>
        <v>Nicht bestanden</v>
      </c>
      <c r="G29" s="45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s="3" customFormat="1" ht="13.9" customHeight="1" x14ac:dyDescent="0.25">
      <c r="A30" s="49"/>
      <c r="B30" s="54"/>
      <c r="C30" s="55"/>
      <c r="D30" s="36">
        <f t="shared" si="0"/>
        <v>0</v>
      </c>
      <c r="E30" s="37">
        <f t="shared" si="3"/>
        <v>5</v>
      </c>
      <c r="F30" s="20" t="str">
        <f t="shared" si="2"/>
        <v>Nicht bestanden</v>
      </c>
      <c r="G30" s="45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s="3" customFormat="1" ht="13.9" customHeight="1" x14ac:dyDescent="0.25">
      <c r="A31" s="49"/>
      <c r="B31" s="54"/>
      <c r="C31" s="55"/>
      <c r="D31" s="36">
        <f t="shared" si="0"/>
        <v>0</v>
      </c>
      <c r="E31" s="37">
        <f t="shared" si="3"/>
        <v>5</v>
      </c>
      <c r="F31" s="20" t="str">
        <f t="shared" si="2"/>
        <v>Nicht bestanden</v>
      </c>
      <c r="G31" s="45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s="3" customFormat="1" ht="13.9" customHeight="1" x14ac:dyDescent="0.25">
      <c r="A32" s="49"/>
      <c r="B32" s="54"/>
      <c r="C32" s="55"/>
      <c r="D32" s="36">
        <f t="shared" si="0"/>
        <v>0</v>
      </c>
      <c r="E32" s="37">
        <f t="shared" si="3"/>
        <v>5</v>
      </c>
      <c r="F32" s="20" t="str">
        <f t="shared" si="2"/>
        <v>Nicht bestanden</v>
      </c>
      <c r="G32" s="45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s="3" customFormat="1" ht="13.9" customHeight="1" x14ac:dyDescent="0.25">
      <c r="A33" s="49"/>
      <c r="B33" s="54"/>
      <c r="C33" s="55"/>
      <c r="D33" s="36">
        <f t="shared" si="0"/>
        <v>0</v>
      </c>
      <c r="E33" s="37">
        <f t="shared" si="3"/>
        <v>5</v>
      </c>
      <c r="F33" s="20" t="str">
        <f t="shared" si="2"/>
        <v>Nicht bestanden</v>
      </c>
      <c r="G33" s="45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s="3" customFormat="1" ht="13.9" customHeight="1" x14ac:dyDescent="0.25">
      <c r="A34" s="49"/>
      <c r="B34" s="54"/>
      <c r="C34" s="55"/>
      <c r="D34" s="36">
        <f t="shared" si="0"/>
        <v>0</v>
      </c>
      <c r="E34" s="37">
        <f t="shared" si="3"/>
        <v>5</v>
      </c>
      <c r="F34" s="20" t="str">
        <f t="shared" si="2"/>
        <v>Nicht bestanden</v>
      </c>
      <c r="G34" s="45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s="3" customFormat="1" ht="13.9" customHeight="1" x14ac:dyDescent="0.25">
      <c r="A35" s="49"/>
      <c r="B35" s="54"/>
      <c r="C35" s="55"/>
      <c r="D35" s="36">
        <f t="shared" si="0"/>
        <v>0</v>
      </c>
      <c r="E35" s="37">
        <f t="shared" si="3"/>
        <v>5</v>
      </c>
      <c r="F35" s="20" t="str">
        <f t="shared" si="2"/>
        <v>Nicht bestanden</v>
      </c>
      <c r="G35" s="45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s="3" customFormat="1" ht="13.9" customHeight="1" x14ac:dyDescent="0.25">
      <c r="A36" s="49"/>
      <c r="B36" s="54"/>
      <c r="C36" s="55"/>
      <c r="D36" s="36">
        <f t="shared" si="0"/>
        <v>0</v>
      </c>
      <c r="E36" s="37">
        <f t="shared" si="3"/>
        <v>5</v>
      </c>
      <c r="F36" s="20" t="str">
        <f t="shared" si="2"/>
        <v>Nicht bestanden</v>
      </c>
      <c r="G36" s="45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s="3" customFormat="1" ht="13.9" customHeight="1" x14ac:dyDescent="0.25">
      <c r="A37" s="49"/>
      <c r="B37" s="54"/>
      <c r="C37" s="55"/>
      <c r="D37" s="36">
        <f t="shared" si="0"/>
        <v>0</v>
      </c>
      <c r="E37" s="37">
        <f t="shared" si="3"/>
        <v>5</v>
      </c>
      <c r="F37" s="20" t="str">
        <f t="shared" si="2"/>
        <v>Nicht bestanden</v>
      </c>
      <c r="G37" s="45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s="3" customFormat="1" ht="13.9" customHeight="1" x14ac:dyDescent="0.25">
      <c r="A38" s="49"/>
      <c r="B38" s="54"/>
      <c r="C38" s="55"/>
      <c r="D38" s="36">
        <f t="shared" si="0"/>
        <v>0</v>
      </c>
      <c r="E38" s="37">
        <f t="shared" si="3"/>
        <v>5</v>
      </c>
      <c r="F38" s="20" t="str">
        <f t="shared" si="2"/>
        <v>Nicht bestanden</v>
      </c>
      <c r="G38" s="45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s="3" customFormat="1" ht="13.9" customHeight="1" x14ac:dyDescent="0.25">
      <c r="A39" s="49"/>
      <c r="B39" s="54"/>
      <c r="C39" s="55"/>
      <c r="D39" s="36">
        <f t="shared" si="0"/>
        <v>0</v>
      </c>
      <c r="E39" s="37">
        <f t="shared" si="3"/>
        <v>5</v>
      </c>
      <c r="F39" s="20" t="str">
        <f t="shared" si="2"/>
        <v>Nicht bestanden</v>
      </c>
      <c r="G39" s="45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s="3" customFormat="1" ht="13.9" customHeight="1" x14ac:dyDescent="0.25">
      <c r="A40" s="49"/>
      <c r="B40" s="54"/>
      <c r="C40" s="55"/>
      <c r="D40" s="36">
        <f t="shared" si="0"/>
        <v>0</v>
      </c>
      <c r="E40" s="37">
        <f t="shared" si="3"/>
        <v>5</v>
      </c>
      <c r="F40" s="20" t="str">
        <f t="shared" si="2"/>
        <v>Nicht bestanden</v>
      </c>
      <c r="G40" s="45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s="3" customFormat="1" ht="13.9" customHeight="1" x14ac:dyDescent="0.25">
      <c r="A41" s="49"/>
      <c r="B41" s="54"/>
      <c r="C41" s="55"/>
      <c r="D41" s="36">
        <f t="shared" si="0"/>
        <v>0</v>
      </c>
      <c r="E41" s="37">
        <f t="shared" si="3"/>
        <v>5</v>
      </c>
      <c r="F41" s="20" t="str">
        <f t="shared" si="2"/>
        <v>Nicht bestanden</v>
      </c>
      <c r="G41" s="45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s="3" customFormat="1" ht="13.9" customHeight="1" x14ac:dyDescent="0.25">
      <c r="A42" s="49"/>
      <c r="B42" s="54"/>
      <c r="C42" s="55"/>
      <c r="D42" s="36">
        <f t="shared" si="0"/>
        <v>0</v>
      </c>
      <c r="E42" s="37">
        <f t="shared" si="3"/>
        <v>5</v>
      </c>
      <c r="F42" s="20" t="str">
        <f t="shared" si="2"/>
        <v>Nicht bestanden</v>
      </c>
      <c r="G42" s="45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s="3" customFormat="1" ht="13.9" customHeight="1" x14ac:dyDescent="0.25">
      <c r="A43" s="49"/>
      <c r="B43" s="54"/>
      <c r="C43" s="55"/>
      <c r="D43" s="36">
        <f>SUM(G43:Z43)</f>
        <v>0</v>
      </c>
      <c r="E43" s="37">
        <f>IF(ISNUMBER(D43)=FALSE,"Keine Note",ROUNDDOWN(MAX(1,(MIN(5,((1-(3.1/($D$10-0.1-$D$11))*$D$11)+((3.1/($D$10-0.1-$D$11))*$D43))))),1))</f>
        <v>5</v>
      </c>
      <c r="F43" s="20" t="str">
        <f>IF(ISNUMBER(E43)=TRUE,IF(E43&lt;4.01," ","Nicht bestanden"),IF(MID(E43,1,1)="b","","Nicht bestanden"))</f>
        <v>Nicht bestanden</v>
      </c>
      <c r="G43" s="45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s="3" customFormat="1" ht="13.9" customHeight="1" x14ac:dyDescent="0.25">
      <c r="A44" s="49"/>
      <c r="B44" s="54"/>
      <c r="C44" s="55"/>
      <c r="D44" s="36">
        <f>SUM(G44:Z44)</f>
        <v>0</v>
      </c>
      <c r="E44" s="37">
        <f>IF(ISNUMBER(D44)=FALSE,"Keine Note",ROUNDDOWN(MAX(1,(MIN(5,((1-(3.1/($D$10-0.1-$D$11))*$D$11)+((3.1/($D$10-0.1-$D$11))*$D44))))),1))</f>
        <v>5</v>
      </c>
      <c r="F44" s="20" t="str">
        <f>IF(ISNUMBER(E44)=TRUE,IF(E44&lt;4.01," ","Nicht bestanden"),IF(MID(E44,1,1)="b","","Nicht bestanden"))</f>
        <v>Nicht bestanden</v>
      </c>
      <c r="G44" s="45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s="3" customFormat="1" ht="13.9" customHeight="1" x14ac:dyDescent="0.25">
      <c r="A45" s="49"/>
      <c r="B45" s="54"/>
      <c r="C45" s="55"/>
      <c r="D45" s="36">
        <f>SUM(G45:Z45)</f>
        <v>0</v>
      </c>
      <c r="E45" s="37">
        <f>IF(ISNUMBER(D45)=FALSE,"Keine Note",ROUNDDOWN(MAX(1,(MIN(5,((1-(3.1/($D$10-0.1-$D$11))*$D$11)+((3.1/($D$10-0.1-$D$11))*$D45))))),1))</f>
        <v>5</v>
      </c>
      <c r="F45" s="20" t="str">
        <f>IF(ISNUMBER(E45)=TRUE,IF(E45&lt;4.01," ","Nicht bestanden"),IF(MID(E45,1,1)="b","","Nicht bestanden"))</f>
        <v>Nicht bestanden</v>
      </c>
      <c r="G45" s="45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s="3" customFormat="1" ht="13.9" customHeight="1" x14ac:dyDescent="0.25">
      <c r="A46" s="49"/>
      <c r="B46" s="54"/>
      <c r="C46" s="55"/>
      <c r="D46" s="36">
        <f>SUM(G46:Z46)</f>
        <v>0</v>
      </c>
      <c r="E46" s="37">
        <f>IF(ISNUMBER(D46)=FALSE,"Keine Note",ROUNDDOWN(MAX(1,(MIN(5,((1-(3.1/($D$10-0.1-$D$11))*$D$11)+((3.1/($D$10-0.1-$D$11))*$D46))))),1))</f>
        <v>5</v>
      </c>
      <c r="F46" s="20" t="str">
        <f>IF(ISNUMBER(E46)=TRUE,IF(E46&lt;4.01," ","Nicht bestanden"),IF(MID(E46,1,1)="b","","Nicht bestanden"))</f>
        <v>Nicht bestanden</v>
      </c>
      <c r="G46" s="45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s="3" customFormat="1" ht="13.9" customHeight="1" x14ac:dyDescent="0.25">
      <c r="A47" s="49"/>
      <c r="B47" s="54"/>
      <c r="C47" s="55"/>
      <c r="D47" s="36">
        <f>SUM(G47:Z47)</f>
        <v>0</v>
      </c>
      <c r="E47" s="37">
        <f>IF(ISNUMBER(D47)=FALSE,"Keine Note",ROUNDDOWN(MAX(1,(MIN(5,((1-(3.1/($D$10-0.1-$D$11))*$D$11)+((3.1/($D$10-0.1-$D$11))*$D47))))),1))</f>
        <v>5</v>
      </c>
      <c r="F47" s="20" t="str">
        <f>IF(ISNUMBER(E47)=TRUE,IF(E47&lt;4.01," ","Nicht bestanden"),IF(MID(E47,1,1)="b","","Nicht bestanden"))</f>
        <v>Nicht bestanden</v>
      </c>
      <c r="G47" s="45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s="7" customFormat="1" ht="13.9" customHeight="1" x14ac:dyDescent="0.2">
      <c r="B48" s="3"/>
      <c r="D48" s="8"/>
      <c r="F48" s="9"/>
      <c r="G48" s="10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s="7" customFormat="1" ht="13.9" customHeight="1" x14ac:dyDescent="0.2">
      <c r="A49" s="3"/>
      <c r="D49" s="8"/>
      <c r="F49" s="9"/>
      <c r="G49" s="10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s="7" customFormat="1" ht="13.9" customHeight="1" x14ac:dyDescent="0.2">
      <c r="A50" s="3"/>
      <c r="D50" s="8"/>
      <c r="F50" s="9"/>
      <c r="G50" s="10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s="7" customFormat="1" ht="13.9" customHeight="1" x14ac:dyDescent="0.2">
      <c r="D51" s="8"/>
      <c r="F51" s="9"/>
      <c r="G51" s="10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s="15" customFormat="1" ht="13.9" customHeight="1" x14ac:dyDescent="0.2">
      <c r="B52" s="50"/>
      <c r="C52" s="50"/>
      <c r="D52" s="50"/>
      <c r="E52" s="50"/>
      <c r="F52" s="49"/>
      <c r="G52" s="12"/>
    </row>
    <row r="53" spans="1:26" s="15" customFormat="1" ht="13.9" customHeight="1" x14ac:dyDescent="0.2">
      <c r="B53" s="15" t="s">
        <v>42</v>
      </c>
      <c r="D53" s="60" t="s">
        <v>44</v>
      </c>
      <c r="E53" s="61"/>
      <c r="F53" s="61"/>
      <c r="G53" s="12"/>
    </row>
    <row r="54" spans="1:26" s="3" customFormat="1" ht="13.9" customHeight="1" x14ac:dyDescent="0.2">
      <c r="G54" s="12"/>
      <c r="L54" s="13" t="s">
        <v>4</v>
      </c>
      <c r="M54" s="14" t="s">
        <v>5</v>
      </c>
      <c r="N54" s="14" t="s">
        <v>15</v>
      </c>
    </row>
    <row r="55" spans="1:26" s="3" customFormat="1" ht="13.9" customHeight="1" x14ac:dyDescent="0.2">
      <c r="B55" s="15"/>
      <c r="C55" s="15"/>
      <c r="D55" s="15"/>
      <c r="G55" s="12"/>
      <c r="L55" s="16">
        <v>1</v>
      </c>
      <c r="M55" s="17">
        <f t="array" ref="M55:M63">FREQUENCY(E14:E47,L55:L63)</f>
        <v>0</v>
      </c>
      <c r="N55" s="18" t="s">
        <v>7</v>
      </c>
    </row>
    <row r="56" spans="1:26" s="3" customFormat="1" ht="13.9" customHeight="1" x14ac:dyDescent="0.2">
      <c r="G56" s="12"/>
      <c r="L56" s="16">
        <v>1.5</v>
      </c>
      <c r="M56" s="17">
        <v>0</v>
      </c>
      <c r="N56" s="18" t="s">
        <v>8</v>
      </c>
    </row>
    <row r="57" spans="1:26" s="3" customFormat="1" ht="13.9" customHeight="1" x14ac:dyDescent="0.2">
      <c r="G57" s="12"/>
      <c r="L57" s="16">
        <v>2</v>
      </c>
      <c r="M57" s="17">
        <v>0</v>
      </c>
      <c r="N57" s="18" t="s">
        <v>6</v>
      </c>
    </row>
    <row r="58" spans="1:26" s="3" customFormat="1" ht="13.9" customHeight="1" x14ac:dyDescent="0.2">
      <c r="G58" s="12"/>
      <c r="L58" s="16">
        <v>2.5</v>
      </c>
      <c r="M58" s="17">
        <v>0</v>
      </c>
      <c r="N58" s="18" t="s">
        <v>9</v>
      </c>
    </row>
    <row r="59" spans="1:26" s="3" customFormat="1" ht="13.9" customHeight="1" x14ac:dyDescent="0.2">
      <c r="G59" s="12"/>
      <c r="L59" s="16">
        <v>3</v>
      </c>
      <c r="M59" s="17">
        <v>0</v>
      </c>
      <c r="N59" s="18" t="s">
        <v>10</v>
      </c>
    </row>
    <row r="60" spans="1:26" s="3" customFormat="1" ht="13.9" customHeight="1" x14ac:dyDescent="0.2">
      <c r="G60" s="12"/>
      <c r="L60" s="16">
        <v>3.5</v>
      </c>
      <c r="M60" s="17">
        <v>0</v>
      </c>
      <c r="N60" s="18" t="s">
        <v>11</v>
      </c>
    </row>
    <row r="61" spans="1:26" s="3" customFormat="1" ht="13.9" customHeight="1" x14ac:dyDescent="0.2">
      <c r="G61" s="12"/>
      <c r="L61" s="16">
        <v>4</v>
      </c>
      <c r="M61" s="17">
        <v>0</v>
      </c>
      <c r="N61" s="18" t="s">
        <v>12</v>
      </c>
    </row>
    <row r="62" spans="1:26" s="3" customFormat="1" ht="13.9" customHeight="1" x14ac:dyDescent="0.2">
      <c r="L62" s="16">
        <v>4.5</v>
      </c>
      <c r="M62" s="17">
        <v>0</v>
      </c>
      <c r="N62" s="18" t="s">
        <v>13</v>
      </c>
    </row>
    <row r="63" spans="1:26" s="3" customFormat="1" ht="13.9" customHeight="1" x14ac:dyDescent="0.2">
      <c r="L63" s="16">
        <v>5</v>
      </c>
      <c r="M63" s="17">
        <v>34</v>
      </c>
      <c r="N63" s="18" t="s">
        <v>14</v>
      </c>
    </row>
    <row r="64" spans="1:26" s="3" customFormat="1" ht="13.9" customHeight="1" x14ac:dyDescent="0.2">
      <c r="L64" s="19"/>
      <c r="M64" s="19"/>
      <c r="N64" s="19"/>
    </row>
    <row r="65" spans="1:14" s="3" customFormat="1" ht="13.9" customHeight="1" x14ac:dyDescent="0.2">
      <c r="L65" s="19"/>
      <c r="M65" s="19"/>
      <c r="N65" s="19"/>
    </row>
    <row r="66" spans="1:14" s="3" customFormat="1" ht="13.9" customHeight="1" x14ac:dyDescent="0.2"/>
    <row r="67" spans="1:14" s="3" customFormat="1" ht="13.9" customHeight="1" x14ac:dyDescent="0.2"/>
    <row r="68" spans="1:14" s="3" customFormat="1" ht="13.9" customHeight="1" x14ac:dyDescent="0.2"/>
    <row r="69" spans="1:14" s="3" customFormat="1" ht="13.9" customHeight="1" x14ac:dyDescent="0.2"/>
    <row r="70" spans="1:14" s="3" customFormat="1" ht="13.9" customHeight="1" x14ac:dyDescent="0.2"/>
    <row r="71" spans="1:14" s="3" customFormat="1" ht="13.9" customHeight="1" x14ac:dyDescent="0.2"/>
    <row r="72" spans="1:14" s="3" customFormat="1" ht="13.9" customHeight="1" x14ac:dyDescent="0.2"/>
    <row r="73" spans="1:14" s="3" customFormat="1" ht="13.9" customHeight="1" x14ac:dyDescent="0.2"/>
    <row r="74" spans="1:14" s="33" customFormat="1" ht="25.9" customHeight="1" x14ac:dyDescent="0.25">
      <c r="A74" s="38" t="s">
        <v>49</v>
      </c>
      <c r="B74" s="38"/>
      <c r="C74" s="38"/>
      <c r="D74" s="38"/>
    </row>
    <row r="75" spans="1:14" s="33" customFormat="1" ht="13.9" customHeight="1" x14ac:dyDescent="0.25">
      <c r="A75" s="38"/>
      <c r="B75" s="38"/>
      <c r="C75" s="38"/>
      <c r="D75" s="38"/>
    </row>
    <row r="76" spans="1:14" s="33" customFormat="1" ht="25.9" customHeight="1" x14ac:dyDescent="0.25">
      <c r="A76" s="32" t="str">
        <f>A4</f>
        <v>Modulnummer:</v>
      </c>
      <c r="C76" s="59">
        <f>C4</f>
        <v>0</v>
      </c>
      <c r="D76" s="59"/>
    </row>
    <row r="77" spans="1:14" s="33" customFormat="1" ht="25.9" customHeight="1" x14ac:dyDescent="0.25">
      <c r="A77" s="32" t="str">
        <f>A5</f>
        <v>Modulname:</v>
      </c>
      <c r="C77" s="59">
        <f>C5</f>
        <v>0</v>
      </c>
      <c r="D77" s="59"/>
    </row>
    <row r="78" spans="1:14" s="33" customFormat="1" ht="25.9" customHeight="1" x14ac:dyDescent="0.25">
      <c r="A78" s="32" t="str">
        <f>A6</f>
        <v>Datum der Klausur:</v>
      </c>
      <c r="C78" s="59">
        <f>C6</f>
        <v>0</v>
      </c>
      <c r="D78" s="59"/>
    </row>
    <row r="79" spans="1:14" s="33" customFormat="1" ht="25.9" customHeight="1" x14ac:dyDescent="0.25">
      <c r="A79" s="32" t="str">
        <f>A7</f>
        <v>Dozenten/innen:</v>
      </c>
      <c r="C79" s="59">
        <f>C7</f>
        <v>0</v>
      </c>
      <c r="D79" s="59"/>
      <c r="E79" s="34"/>
      <c r="F79" s="34"/>
    </row>
    <row r="80" spans="1:14" s="3" customFormat="1" ht="13.9" customHeight="1" x14ac:dyDescent="0.2"/>
    <row r="81" spans="1:6" s="3" customFormat="1" ht="13.9" customHeight="1" x14ac:dyDescent="0.25">
      <c r="A81" s="27" t="s">
        <v>36</v>
      </c>
      <c r="B81" s="39" t="s">
        <v>4</v>
      </c>
      <c r="C81" s="40" t="s">
        <v>36</v>
      </c>
      <c r="D81" s="27" t="s">
        <v>4</v>
      </c>
      <c r="E81" s="40" t="s">
        <v>36</v>
      </c>
      <c r="F81" s="27" t="s">
        <v>4</v>
      </c>
    </row>
    <row r="82" spans="1:6" s="3" customFormat="1" ht="13.9" customHeight="1" x14ac:dyDescent="0.25">
      <c r="A82" s="35">
        <f>IF(D11&lt;0,0,D11)</f>
        <v>100</v>
      </c>
      <c r="B82" s="41">
        <f>IF(ISNUMBER(A82)=FALSE,"Keine Note",ROUNDDOWN(MAX(1,(MIN(5,((1-(3.1/($D$10-0.1-$D$11))*$D$11)+((3.1/($D$10-0.1-$D$11))*A82))))),1))</f>
        <v>1</v>
      </c>
      <c r="C82" s="42">
        <f>IF((A149-0.5)&lt;0,0,A149-0.5)</f>
        <v>66</v>
      </c>
      <c r="D82" s="37">
        <f>IF(ISNUMBER(C82)=FALSE,"Keine Note",ROUNDDOWN(MAX(1,(MIN(5,((1-(3.1/($D$10-0.1-$D$11))*$D$11)+((3.1/($D$10-0.1-$D$11))*C82))))),1))</f>
        <v>3.1</v>
      </c>
      <c r="E82" s="42">
        <f>IF((C149-0.5)&lt;0,0,C149-0.5)</f>
        <v>32</v>
      </c>
      <c r="F82" s="37">
        <f>IF(ISNUMBER(E82)=FALSE,"Keine Note",ROUNDDOWN(MAX(1,(MIN(5,((1-(3.1/($D$10-0.1-$D$11))*$D$11)+((3.1/($D$10-0.1-$D$11))*E82))))),1))</f>
        <v>5</v>
      </c>
    </row>
    <row r="83" spans="1:6" s="3" customFormat="1" ht="13.9" customHeight="1" x14ac:dyDescent="0.25">
      <c r="A83" s="35">
        <f t="shared" ref="A83:A114" si="4">IF((A82-0.5)&lt;0,0,A82-0.5)</f>
        <v>99.5</v>
      </c>
      <c r="B83" s="41">
        <f t="shared" ref="B83:B139" si="5">IF(ISNUMBER(A83)=FALSE,"Keine Note",ROUNDDOWN(MAX(1,(MIN(5,((1-(3.1/($D$10-0.1-$D$11))*$D$11)+((3.1/($D$10-0.1-$D$11))*A83))))),1))</f>
        <v>1</v>
      </c>
      <c r="C83" s="42">
        <f t="shared" ref="C83:C114" si="6">IF((C82-0.5)&lt;0,0,C82-0.5)</f>
        <v>65.5</v>
      </c>
      <c r="D83" s="37">
        <f t="shared" ref="D83:D139" si="7">IF(ISNUMBER(C83)=FALSE,"Keine Note",ROUNDDOWN(MAX(1,(MIN(5,((1-(3.1/($D$10-0.1-$D$11))*$D$11)+((3.1/($D$10-0.1-$D$11))*C83))))),1))</f>
        <v>3.1</v>
      </c>
      <c r="E83" s="42">
        <f t="shared" ref="E83:E114" si="8">IF((E82-0.5)&lt;0,0,E82-0.5)</f>
        <v>31.5</v>
      </c>
      <c r="F83" s="37">
        <f t="shared" ref="F83:F139" si="9">IF(ISNUMBER(E83)=FALSE,"Keine Note",ROUNDDOWN(MAX(1,(MIN(5,((1-(3.1/($D$10-0.1-$D$11))*$D$11)+((3.1/($D$10-0.1-$D$11))*E83))))),1))</f>
        <v>5</v>
      </c>
    </row>
    <row r="84" spans="1:6" s="3" customFormat="1" ht="13.9" customHeight="1" x14ac:dyDescent="0.25">
      <c r="A84" s="35">
        <f t="shared" si="4"/>
        <v>99</v>
      </c>
      <c r="B84" s="41">
        <f t="shared" si="5"/>
        <v>1</v>
      </c>
      <c r="C84" s="42">
        <f t="shared" si="6"/>
        <v>65</v>
      </c>
      <c r="D84" s="37">
        <f t="shared" si="7"/>
        <v>3.1</v>
      </c>
      <c r="E84" s="42">
        <f t="shared" si="8"/>
        <v>31</v>
      </c>
      <c r="F84" s="37">
        <f t="shared" si="9"/>
        <v>5</v>
      </c>
    </row>
    <row r="85" spans="1:6" s="3" customFormat="1" ht="13.9" customHeight="1" x14ac:dyDescent="0.25">
      <c r="A85" s="35">
        <f t="shared" si="4"/>
        <v>98.5</v>
      </c>
      <c r="B85" s="41">
        <f t="shared" si="5"/>
        <v>1</v>
      </c>
      <c r="C85" s="42">
        <f t="shared" si="6"/>
        <v>64.5</v>
      </c>
      <c r="D85" s="37">
        <f t="shared" si="7"/>
        <v>3.1</v>
      </c>
      <c r="E85" s="42">
        <f t="shared" si="8"/>
        <v>30.5</v>
      </c>
      <c r="F85" s="37">
        <f t="shared" si="9"/>
        <v>5</v>
      </c>
    </row>
    <row r="86" spans="1:6" s="3" customFormat="1" ht="13.9" customHeight="1" x14ac:dyDescent="0.25">
      <c r="A86" s="35">
        <f t="shared" si="4"/>
        <v>98</v>
      </c>
      <c r="B86" s="41">
        <f t="shared" si="5"/>
        <v>1.1000000000000001</v>
      </c>
      <c r="C86" s="42">
        <f t="shared" si="6"/>
        <v>64</v>
      </c>
      <c r="D86" s="37">
        <f t="shared" si="7"/>
        <v>3.2</v>
      </c>
      <c r="E86" s="42">
        <f t="shared" si="8"/>
        <v>30</v>
      </c>
      <c r="F86" s="37">
        <f t="shared" si="9"/>
        <v>5</v>
      </c>
    </row>
    <row r="87" spans="1:6" s="3" customFormat="1" ht="13.9" customHeight="1" x14ac:dyDescent="0.25">
      <c r="A87" s="35">
        <f t="shared" si="4"/>
        <v>97.5</v>
      </c>
      <c r="B87" s="41">
        <f t="shared" si="5"/>
        <v>1.1000000000000001</v>
      </c>
      <c r="C87" s="42">
        <f t="shared" si="6"/>
        <v>63.5</v>
      </c>
      <c r="D87" s="37">
        <f t="shared" si="7"/>
        <v>3.2</v>
      </c>
      <c r="E87" s="42">
        <f t="shared" si="8"/>
        <v>29.5</v>
      </c>
      <c r="F87" s="37">
        <f t="shared" si="9"/>
        <v>5</v>
      </c>
    </row>
    <row r="88" spans="1:6" s="3" customFormat="1" ht="13.9" customHeight="1" x14ac:dyDescent="0.25">
      <c r="A88" s="35">
        <f t="shared" si="4"/>
        <v>97</v>
      </c>
      <c r="B88" s="41">
        <f t="shared" si="5"/>
        <v>1.1000000000000001</v>
      </c>
      <c r="C88" s="42">
        <f t="shared" si="6"/>
        <v>63</v>
      </c>
      <c r="D88" s="37">
        <f t="shared" si="7"/>
        <v>3.2</v>
      </c>
      <c r="E88" s="42">
        <f t="shared" si="8"/>
        <v>29</v>
      </c>
      <c r="F88" s="37">
        <f t="shared" si="9"/>
        <v>5</v>
      </c>
    </row>
    <row r="89" spans="1:6" s="3" customFormat="1" ht="13.9" customHeight="1" x14ac:dyDescent="0.25">
      <c r="A89" s="35">
        <f t="shared" si="4"/>
        <v>96.5</v>
      </c>
      <c r="B89" s="41">
        <f t="shared" si="5"/>
        <v>1.2</v>
      </c>
      <c r="C89" s="42">
        <f t="shared" si="6"/>
        <v>62.5</v>
      </c>
      <c r="D89" s="37">
        <f t="shared" si="7"/>
        <v>3.3</v>
      </c>
      <c r="E89" s="42">
        <f t="shared" si="8"/>
        <v>28.5</v>
      </c>
      <c r="F89" s="37">
        <f t="shared" si="9"/>
        <v>5</v>
      </c>
    </row>
    <row r="90" spans="1:6" s="3" customFormat="1" ht="13.9" customHeight="1" x14ac:dyDescent="0.25">
      <c r="A90" s="35">
        <f t="shared" si="4"/>
        <v>96</v>
      </c>
      <c r="B90" s="41">
        <f t="shared" si="5"/>
        <v>1.2</v>
      </c>
      <c r="C90" s="42">
        <f t="shared" si="6"/>
        <v>62</v>
      </c>
      <c r="D90" s="37">
        <f t="shared" si="7"/>
        <v>3.3</v>
      </c>
      <c r="E90" s="42">
        <f t="shared" si="8"/>
        <v>28</v>
      </c>
      <c r="F90" s="37">
        <f t="shared" si="9"/>
        <v>5</v>
      </c>
    </row>
    <row r="91" spans="1:6" s="3" customFormat="1" ht="13.9" customHeight="1" x14ac:dyDescent="0.25">
      <c r="A91" s="35">
        <f t="shared" si="4"/>
        <v>95.5</v>
      </c>
      <c r="B91" s="41">
        <f t="shared" si="5"/>
        <v>1.2</v>
      </c>
      <c r="C91" s="42">
        <f t="shared" si="6"/>
        <v>61.5</v>
      </c>
      <c r="D91" s="37">
        <f t="shared" si="7"/>
        <v>3.3</v>
      </c>
      <c r="E91" s="42">
        <f t="shared" si="8"/>
        <v>27.5</v>
      </c>
      <c r="F91" s="37">
        <f t="shared" si="9"/>
        <v>5</v>
      </c>
    </row>
    <row r="92" spans="1:6" s="3" customFormat="1" ht="13.9" customHeight="1" x14ac:dyDescent="0.25">
      <c r="A92" s="35">
        <f t="shared" si="4"/>
        <v>95</v>
      </c>
      <c r="B92" s="41">
        <f t="shared" si="5"/>
        <v>1.3</v>
      </c>
      <c r="C92" s="42">
        <f t="shared" si="6"/>
        <v>61</v>
      </c>
      <c r="D92" s="37">
        <f t="shared" si="7"/>
        <v>3.4</v>
      </c>
      <c r="E92" s="42">
        <f t="shared" si="8"/>
        <v>27</v>
      </c>
      <c r="F92" s="37">
        <f t="shared" si="9"/>
        <v>5</v>
      </c>
    </row>
    <row r="93" spans="1:6" s="3" customFormat="1" ht="13.9" customHeight="1" x14ac:dyDescent="0.25">
      <c r="A93" s="35">
        <f t="shared" si="4"/>
        <v>94.5</v>
      </c>
      <c r="B93" s="41">
        <f t="shared" si="5"/>
        <v>1.3</v>
      </c>
      <c r="C93" s="42">
        <f t="shared" si="6"/>
        <v>60.5</v>
      </c>
      <c r="D93" s="37">
        <f t="shared" si="7"/>
        <v>3.4</v>
      </c>
      <c r="E93" s="42">
        <f t="shared" si="8"/>
        <v>26.5</v>
      </c>
      <c r="F93" s="37">
        <f t="shared" si="9"/>
        <v>5</v>
      </c>
    </row>
    <row r="94" spans="1:6" s="3" customFormat="1" ht="13.9" customHeight="1" x14ac:dyDescent="0.25">
      <c r="A94" s="35">
        <f t="shared" si="4"/>
        <v>94</v>
      </c>
      <c r="B94" s="41">
        <f t="shared" si="5"/>
        <v>1.3</v>
      </c>
      <c r="C94" s="42">
        <f t="shared" si="6"/>
        <v>60</v>
      </c>
      <c r="D94" s="37">
        <f t="shared" si="7"/>
        <v>3.4</v>
      </c>
      <c r="E94" s="42">
        <f t="shared" si="8"/>
        <v>26</v>
      </c>
      <c r="F94" s="37">
        <f t="shared" si="9"/>
        <v>5</v>
      </c>
    </row>
    <row r="95" spans="1:6" s="3" customFormat="1" ht="13.9" customHeight="1" x14ac:dyDescent="0.25">
      <c r="A95" s="35">
        <f t="shared" si="4"/>
        <v>93.5</v>
      </c>
      <c r="B95" s="41">
        <f t="shared" si="5"/>
        <v>1.4</v>
      </c>
      <c r="C95" s="42">
        <f t="shared" si="6"/>
        <v>59.5</v>
      </c>
      <c r="D95" s="37">
        <f t="shared" si="7"/>
        <v>3.5</v>
      </c>
      <c r="E95" s="42">
        <f t="shared" si="8"/>
        <v>25.5</v>
      </c>
      <c r="F95" s="37">
        <f t="shared" si="9"/>
        <v>5</v>
      </c>
    </row>
    <row r="96" spans="1:6" s="3" customFormat="1" ht="13.9" customHeight="1" x14ac:dyDescent="0.25">
      <c r="A96" s="35">
        <f t="shared" si="4"/>
        <v>93</v>
      </c>
      <c r="B96" s="41">
        <f t="shared" si="5"/>
        <v>1.4</v>
      </c>
      <c r="C96" s="42">
        <f t="shared" si="6"/>
        <v>59</v>
      </c>
      <c r="D96" s="37">
        <f t="shared" si="7"/>
        <v>3.5</v>
      </c>
      <c r="E96" s="42">
        <f t="shared" si="8"/>
        <v>25</v>
      </c>
      <c r="F96" s="37">
        <f t="shared" si="9"/>
        <v>5</v>
      </c>
    </row>
    <row r="97" spans="1:6" s="3" customFormat="1" ht="13.9" customHeight="1" x14ac:dyDescent="0.25">
      <c r="A97" s="35">
        <f t="shared" si="4"/>
        <v>92.5</v>
      </c>
      <c r="B97" s="41">
        <f t="shared" si="5"/>
        <v>1.4</v>
      </c>
      <c r="C97" s="42">
        <f t="shared" si="6"/>
        <v>58.5</v>
      </c>
      <c r="D97" s="37">
        <f t="shared" si="7"/>
        <v>3.5</v>
      </c>
      <c r="E97" s="42">
        <f t="shared" si="8"/>
        <v>24.5</v>
      </c>
      <c r="F97" s="37">
        <f t="shared" si="9"/>
        <v>5</v>
      </c>
    </row>
    <row r="98" spans="1:6" s="3" customFormat="1" ht="13.9" customHeight="1" x14ac:dyDescent="0.25">
      <c r="A98" s="35">
        <f t="shared" si="4"/>
        <v>92</v>
      </c>
      <c r="B98" s="41">
        <f t="shared" si="5"/>
        <v>1.4</v>
      </c>
      <c r="C98" s="42">
        <f t="shared" si="6"/>
        <v>58</v>
      </c>
      <c r="D98" s="37">
        <f t="shared" si="7"/>
        <v>3.5</v>
      </c>
      <c r="E98" s="42">
        <f t="shared" si="8"/>
        <v>24</v>
      </c>
      <c r="F98" s="37">
        <f t="shared" si="9"/>
        <v>5</v>
      </c>
    </row>
    <row r="99" spans="1:6" s="3" customFormat="1" ht="13.9" customHeight="1" x14ac:dyDescent="0.25">
      <c r="A99" s="35">
        <f t="shared" si="4"/>
        <v>91.5</v>
      </c>
      <c r="B99" s="41">
        <f t="shared" si="5"/>
        <v>1.5</v>
      </c>
      <c r="C99" s="42">
        <f t="shared" si="6"/>
        <v>57.5</v>
      </c>
      <c r="D99" s="37">
        <f t="shared" si="7"/>
        <v>3.6</v>
      </c>
      <c r="E99" s="42">
        <f t="shared" si="8"/>
        <v>23.5</v>
      </c>
      <c r="F99" s="37">
        <f t="shared" si="9"/>
        <v>5</v>
      </c>
    </row>
    <row r="100" spans="1:6" s="3" customFormat="1" ht="13.9" customHeight="1" x14ac:dyDescent="0.25">
      <c r="A100" s="35">
        <f t="shared" si="4"/>
        <v>91</v>
      </c>
      <c r="B100" s="41">
        <f t="shared" si="5"/>
        <v>1.5</v>
      </c>
      <c r="C100" s="42">
        <f t="shared" si="6"/>
        <v>57</v>
      </c>
      <c r="D100" s="37">
        <f t="shared" si="7"/>
        <v>3.6</v>
      </c>
      <c r="E100" s="42">
        <f t="shared" si="8"/>
        <v>23</v>
      </c>
      <c r="F100" s="37">
        <f t="shared" si="9"/>
        <v>5</v>
      </c>
    </row>
    <row r="101" spans="1:6" s="3" customFormat="1" ht="13.9" customHeight="1" x14ac:dyDescent="0.25">
      <c r="A101" s="35">
        <f t="shared" si="4"/>
        <v>90.5</v>
      </c>
      <c r="B101" s="41">
        <f t="shared" si="5"/>
        <v>1.5</v>
      </c>
      <c r="C101" s="42">
        <f t="shared" si="6"/>
        <v>56.5</v>
      </c>
      <c r="D101" s="37">
        <f t="shared" si="7"/>
        <v>3.6</v>
      </c>
      <c r="E101" s="42">
        <f t="shared" si="8"/>
        <v>22.5</v>
      </c>
      <c r="F101" s="37">
        <f t="shared" si="9"/>
        <v>5</v>
      </c>
    </row>
    <row r="102" spans="1:6" s="3" customFormat="1" ht="13.9" customHeight="1" x14ac:dyDescent="0.25">
      <c r="A102" s="35">
        <f t="shared" si="4"/>
        <v>90</v>
      </c>
      <c r="B102" s="41">
        <f t="shared" si="5"/>
        <v>1.6</v>
      </c>
      <c r="C102" s="42">
        <f t="shared" si="6"/>
        <v>56</v>
      </c>
      <c r="D102" s="37">
        <f t="shared" si="7"/>
        <v>3.7</v>
      </c>
      <c r="E102" s="42">
        <f t="shared" si="8"/>
        <v>22</v>
      </c>
      <c r="F102" s="37">
        <f t="shared" si="9"/>
        <v>5</v>
      </c>
    </row>
    <row r="103" spans="1:6" s="3" customFormat="1" ht="13.9" customHeight="1" x14ac:dyDescent="0.25">
      <c r="A103" s="35">
        <f t="shared" si="4"/>
        <v>89.5</v>
      </c>
      <c r="B103" s="41">
        <f t="shared" si="5"/>
        <v>1.6</v>
      </c>
      <c r="C103" s="42">
        <f t="shared" si="6"/>
        <v>55.5</v>
      </c>
      <c r="D103" s="37">
        <f t="shared" si="7"/>
        <v>3.7</v>
      </c>
      <c r="E103" s="42">
        <f t="shared" si="8"/>
        <v>21.5</v>
      </c>
      <c r="F103" s="37">
        <f t="shared" si="9"/>
        <v>5</v>
      </c>
    </row>
    <row r="104" spans="1:6" s="3" customFormat="1" ht="13.9" customHeight="1" x14ac:dyDescent="0.25">
      <c r="A104" s="35">
        <f t="shared" si="4"/>
        <v>89</v>
      </c>
      <c r="B104" s="41">
        <f t="shared" si="5"/>
        <v>1.6</v>
      </c>
      <c r="C104" s="42">
        <f t="shared" si="6"/>
        <v>55</v>
      </c>
      <c r="D104" s="37">
        <f t="shared" si="7"/>
        <v>3.7</v>
      </c>
      <c r="E104" s="42">
        <f t="shared" si="8"/>
        <v>21</v>
      </c>
      <c r="F104" s="37">
        <f t="shared" si="9"/>
        <v>5</v>
      </c>
    </row>
    <row r="105" spans="1:6" s="3" customFormat="1" ht="13.9" customHeight="1" x14ac:dyDescent="0.25">
      <c r="A105" s="35">
        <f t="shared" si="4"/>
        <v>88.5</v>
      </c>
      <c r="B105" s="41">
        <f t="shared" si="5"/>
        <v>1.7</v>
      </c>
      <c r="C105" s="42">
        <f t="shared" si="6"/>
        <v>54.5</v>
      </c>
      <c r="D105" s="37">
        <f t="shared" si="7"/>
        <v>3.8</v>
      </c>
      <c r="E105" s="42">
        <f t="shared" si="8"/>
        <v>20.5</v>
      </c>
      <c r="F105" s="37">
        <f t="shared" si="9"/>
        <v>5</v>
      </c>
    </row>
    <row r="106" spans="1:6" s="3" customFormat="1" ht="13.9" customHeight="1" x14ac:dyDescent="0.25">
      <c r="A106" s="35">
        <f t="shared" si="4"/>
        <v>88</v>
      </c>
      <c r="B106" s="41">
        <f t="shared" si="5"/>
        <v>1.7</v>
      </c>
      <c r="C106" s="42">
        <f t="shared" si="6"/>
        <v>54</v>
      </c>
      <c r="D106" s="37">
        <f t="shared" si="7"/>
        <v>3.8</v>
      </c>
      <c r="E106" s="42">
        <f t="shared" si="8"/>
        <v>20</v>
      </c>
      <c r="F106" s="37">
        <f t="shared" si="9"/>
        <v>5</v>
      </c>
    </row>
    <row r="107" spans="1:6" s="3" customFormat="1" ht="13.9" customHeight="1" x14ac:dyDescent="0.25">
      <c r="A107" s="35">
        <f t="shared" si="4"/>
        <v>87.5</v>
      </c>
      <c r="B107" s="41">
        <f t="shared" si="5"/>
        <v>1.7</v>
      </c>
      <c r="C107" s="42">
        <f t="shared" si="6"/>
        <v>53.5</v>
      </c>
      <c r="D107" s="37">
        <f t="shared" si="7"/>
        <v>3.8</v>
      </c>
      <c r="E107" s="42">
        <f t="shared" si="8"/>
        <v>19.5</v>
      </c>
      <c r="F107" s="37">
        <f t="shared" si="9"/>
        <v>5</v>
      </c>
    </row>
    <row r="108" spans="1:6" s="3" customFormat="1" ht="13.9" customHeight="1" x14ac:dyDescent="0.25">
      <c r="A108" s="35">
        <f t="shared" si="4"/>
        <v>87</v>
      </c>
      <c r="B108" s="41">
        <f t="shared" si="5"/>
        <v>1.8</v>
      </c>
      <c r="C108" s="42">
        <f t="shared" si="6"/>
        <v>53</v>
      </c>
      <c r="D108" s="37">
        <f t="shared" si="7"/>
        <v>3.9</v>
      </c>
      <c r="E108" s="42">
        <f t="shared" si="8"/>
        <v>19</v>
      </c>
      <c r="F108" s="37">
        <f t="shared" si="9"/>
        <v>5</v>
      </c>
    </row>
    <row r="109" spans="1:6" s="3" customFormat="1" ht="13.9" customHeight="1" x14ac:dyDescent="0.25">
      <c r="A109" s="35">
        <f t="shared" si="4"/>
        <v>86.5</v>
      </c>
      <c r="B109" s="41">
        <f t="shared" si="5"/>
        <v>1.8</v>
      </c>
      <c r="C109" s="42">
        <f t="shared" si="6"/>
        <v>52.5</v>
      </c>
      <c r="D109" s="37">
        <f t="shared" si="7"/>
        <v>3.9</v>
      </c>
      <c r="E109" s="42">
        <f t="shared" si="8"/>
        <v>18.5</v>
      </c>
      <c r="F109" s="37">
        <f t="shared" si="9"/>
        <v>5</v>
      </c>
    </row>
    <row r="110" spans="1:6" s="3" customFormat="1" ht="13.9" customHeight="1" x14ac:dyDescent="0.25">
      <c r="A110" s="35">
        <f t="shared" si="4"/>
        <v>86</v>
      </c>
      <c r="B110" s="41">
        <f t="shared" si="5"/>
        <v>1.8</v>
      </c>
      <c r="C110" s="42">
        <f t="shared" si="6"/>
        <v>52</v>
      </c>
      <c r="D110" s="37">
        <f t="shared" si="7"/>
        <v>3.9</v>
      </c>
      <c r="E110" s="42">
        <f t="shared" si="8"/>
        <v>18</v>
      </c>
      <c r="F110" s="37">
        <f t="shared" si="9"/>
        <v>5</v>
      </c>
    </row>
    <row r="111" spans="1:6" s="3" customFormat="1" ht="13.9" customHeight="1" x14ac:dyDescent="0.25">
      <c r="A111" s="35">
        <f t="shared" si="4"/>
        <v>85.5</v>
      </c>
      <c r="B111" s="41">
        <f t="shared" si="5"/>
        <v>1.8</v>
      </c>
      <c r="C111" s="42">
        <f t="shared" si="6"/>
        <v>51.5</v>
      </c>
      <c r="D111" s="37">
        <f t="shared" si="7"/>
        <v>4</v>
      </c>
      <c r="E111" s="42">
        <f t="shared" si="8"/>
        <v>17.5</v>
      </c>
      <c r="F111" s="37">
        <f t="shared" si="9"/>
        <v>5</v>
      </c>
    </row>
    <row r="112" spans="1:6" s="3" customFormat="1" ht="13.9" customHeight="1" x14ac:dyDescent="0.25">
      <c r="A112" s="35">
        <f t="shared" si="4"/>
        <v>85</v>
      </c>
      <c r="B112" s="41">
        <f t="shared" si="5"/>
        <v>1.9</v>
      </c>
      <c r="C112" s="42">
        <f t="shared" si="6"/>
        <v>51</v>
      </c>
      <c r="D112" s="37">
        <f t="shared" si="7"/>
        <v>4</v>
      </c>
      <c r="E112" s="42">
        <f t="shared" si="8"/>
        <v>17</v>
      </c>
      <c r="F112" s="37">
        <f t="shared" si="9"/>
        <v>5</v>
      </c>
    </row>
    <row r="113" spans="1:6" s="3" customFormat="1" ht="13.9" customHeight="1" x14ac:dyDescent="0.25">
      <c r="A113" s="35">
        <f t="shared" si="4"/>
        <v>84.5</v>
      </c>
      <c r="B113" s="41">
        <f t="shared" si="5"/>
        <v>1.9</v>
      </c>
      <c r="C113" s="42">
        <f t="shared" si="6"/>
        <v>50.5</v>
      </c>
      <c r="D113" s="37">
        <f t="shared" si="7"/>
        <v>4</v>
      </c>
      <c r="E113" s="42">
        <f t="shared" si="8"/>
        <v>16.5</v>
      </c>
      <c r="F113" s="37">
        <f t="shared" si="9"/>
        <v>5</v>
      </c>
    </row>
    <row r="114" spans="1:6" s="3" customFormat="1" ht="13.9" customHeight="1" x14ac:dyDescent="0.25">
      <c r="A114" s="35">
        <f t="shared" si="4"/>
        <v>84</v>
      </c>
      <c r="B114" s="41">
        <f t="shared" si="5"/>
        <v>1.9</v>
      </c>
      <c r="C114" s="42">
        <f t="shared" si="6"/>
        <v>50</v>
      </c>
      <c r="D114" s="37">
        <f t="shared" si="7"/>
        <v>4</v>
      </c>
      <c r="E114" s="42">
        <f t="shared" si="8"/>
        <v>16</v>
      </c>
      <c r="F114" s="37">
        <f t="shared" si="9"/>
        <v>5</v>
      </c>
    </row>
    <row r="115" spans="1:6" s="3" customFormat="1" ht="13.9" customHeight="1" x14ac:dyDescent="0.25">
      <c r="A115" s="35">
        <f t="shared" ref="A115:A139" si="10">IF((A114-0.5)&lt;0,0,A114-0.5)</f>
        <v>83.5</v>
      </c>
      <c r="B115" s="41">
        <f t="shared" si="5"/>
        <v>2</v>
      </c>
      <c r="C115" s="42">
        <f t="shared" ref="C115:C139" si="11">IF((C114-0.5)&lt;0,0,C114-0.5)</f>
        <v>49.5</v>
      </c>
      <c r="D115" s="37">
        <f t="shared" si="7"/>
        <v>4.0999999999999996</v>
      </c>
      <c r="E115" s="42">
        <f t="shared" ref="E115:E139" si="12">IF((E114-0.5)&lt;0,0,E114-0.5)</f>
        <v>15.5</v>
      </c>
      <c r="F115" s="37">
        <f t="shared" si="9"/>
        <v>5</v>
      </c>
    </row>
    <row r="116" spans="1:6" s="3" customFormat="1" ht="13.9" customHeight="1" x14ac:dyDescent="0.25">
      <c r="A116" s="35">
        <f t="shared" si="10"/>
        <v>83</v>
      </c>
      <c r="B116" s="41">
        <f t="shared" si="5"/>
        <v>2</v>
      </c>
      <c r="C116" s="42">
        <f t="shared" si="11"/>
        <v>49</v>
      </c>
      <c r="D116" s="37">
        <f t="shared" si="7"/>
        <v>4.0999999999999996</v>
      </c>
      <c r="E116" s="42">
        <f t="shared" si="12"/>
        <v>15</v>
      </c>
      <c r="F116" s="37">
        <f t="shared" si="9"/>
        <v>5</v>
      </c>
    </row>
    <row r="117" spans="1:6" ht="13.9" customHeight="1" x14ac:dyDescent="0.25">
      <c r="A117" s="35">
        <f t="shared" si="10"/>
        <v>82.5</v>
      </c>
      <c r="B117" s="41">
        <f t="shared" si="5"/>
        <v>2</v>
      </c>
      <c r="C117" s="42">
        <f t="shared" si="11"/>
        <v>48.5</v>
      </c>
      <c r="D117" s="37">
        <f t="shared" si="7"/>
        <v>4.0999999999999996</v>
      </c>
      <c r="E117" s="42">
        <f t="shared" si="12"/>
        <v>14.5</v>
      </c>
      <c r="F117" s="37">
        <f t="shared" si="9"/>
        <v>5</v>
      </c>
    </row>
    <row r="118" spans="1:6" ht="13.9" customHeight="1" x14ac:dyDescent="0.25">
      <c r="A118" s="35">
        <f t="shared" si="10"/>
        <v>82</v>
      </c>
      <c r="B118" s="41">
        <f t="shared" si="5"/>
        <v>2.1</v>
      </c>
      <c r="C118" s="42">
        <f t="shared" si="11"/>
        <v>48</v>
      </c>
      <c r="D118" s="37">
        <f t="shared" si="7"/>
        <v>4.2</v>
      </c>
      <c r="E118" s="42">
        <f t="shared" si="12"/>
        <v>14</v>
      </c>
      <c r="F118" s="37">
        <f t="shared" si="9"/>
        <v>5</v>
      </c>
    </row>
    <row r="119" spans="1:6" ht="13.9" customHeight="1" x14ac:dyDescent="0.25">
      <c r="A119" s="35">
        <f t="shared" si="10"/>
        <v>81.5</v>
      </c>
      <c r="B119" s="41">
        <f t="shared" si="5"/>
        <v>2.1</v>
      </c>
      <c r="C119" s="42">
        <f t="shared" si="11"/>
        <v>47.5</v>
      </c>
      <c r="D119" s="37">
        <f t="shared" si="7"/>
        <v>4.2</v>
      </c>
      <c r="E119" s="42">
        <f t="shared" si="12"/>
        <v>13.5</v>
      </c>
      <c r="F119" s="37">
        <f t="shared" si="9"/>
        <v>5</v>
      </c>
    </row>
    <row r="120" spans="1:6" ht="13.9" customHeight="1" x14ac:dyDescent="0.25">
      <c r="A120" s="35">
        <f t="shared" si="10"/>
        <v>81</v>
      </c>
      <c r="B120" s="41">
        <f t="shared" si="5"/>
        <v>2.1</v>
      </c>
      <c r="C120" s="42">
        <f t="shared" si="11"/>
        <v>47</v>
      </c>
      <c r="D120" s="37">
        <f t="shared" si="7"/>
        <v>4.2</v>
      </c>
      <c r="E120" s="42">
        <f t="shared" si="12"/>
        <v>13</v>
      </c>
      <c r="F120" s="37">
        <f t="shared" si="9"/>
        <v>5</v>
      </c>
    </row>
    <row r="121" spans="1:6" ht="13.9" customHeight="1" x14ac:dyDescent="0.25">
      <c r="A121" s="35">
        <f t="shared" si="10"/>
        <v>80.5</v>
      </c>
      <c r="B121" s="41">
        <f t="shared" si="5"/>
        <v>2.2000000000000002</v>
      </c>
      <c r="C121" s="42">
        <f t="shared" si="11"/>
        <v>46.5</v>
      </c>
      <c r="D121" s="37">
        <f t="shared" si="7"/>
        <v>4.3</v>
      </c>
      <c r="E121" s="42">
        <f t="shared" si="12"/>
        <v>12.5</v>
      </c>
      <c r="F121" s="37">
        <f t="shared" si="9"/>
        <v>5</v>
      </c>
    </row>
    <row r="122" spans="1:6" ht="13.9" customHeight="1" x14ac:dyDescent="0.25">
      <c r="A122" s="35">
        <f t="shared" si="10"/>
        <v>80</v>
      </c>
      <c r="B122" s="41">
        <f t="shared" si="5"/>
        <v>2.2000000000000002</v>
      </c>
      <c r="C122" s="42">
        <f t="shared" si="11"/>
        <v>46</v>
      </c>
      <c r="D122" s="37">
        <f t="shared" si="7"/>
        <v>4.3</v>
      </c>
      <c r="E122" s="42">
        <f t="shared" si="12"/>
        <v>12</v>
      </c>
      <c r="F122" s="37">
        <f t="shared" si="9"/>
        <v>5</v>
      </c>
    </row>
    <row r="123" spans="1:6" ht="13.9" customHeight="1" x14ac:dyDescent="0.25">
      <c r="A123" s="35">
        <f t="shared" si="10"/>
        <v>79.5</v>
      </c>
      <c r="B123" s="41">
        <f t="shared" si="5"/>
        <v>2.2000000000000002</v>
      </c>
      <c r="C123" s="42">
        <f t="shared" si="11"/>
        <v>45.5</v>
      </c>
      <c r="D123" s="37">
        <f t="shared" si="7"/>
        <v>4.3</v>
      </c>
      <c r="E123" s="42">
        <f t="shared" si="12"/>
        <v>11.5</v>
      </c>
      <c r="F123" s="37">
        <f t="shared" si="9"/>
        <v>5</v>
      </c>
    </row>
    <row r="124" spans="1:6" ht="13.9" customHeight="1" x14ac:dyDescent="0.25">
      <c r="A124" s="35">
        <f t="shared" si="10"/>
        <v>79</v>
      </c>
      <c r="B124" s="41">
        <f t="shared" si="5"/>
        <v>2.2000000000000002</v>
      </c>
      <c r="C124" s="42">
        <f t="shared" si="11"/>
        <v>45</v>
      </c>
      <c r="D124" s="37">
        <f t="shared" si="7"/>
        <v>4.4000000000000004</v>
      </c>
      <c r="E124" s="42">
        <f t="shared" si="12"/>
        <v>11</v>
      </c>
      <c r="F124" s="37">
        <f t="shared" si="9"/>
        <v>5</v>
      </c>
    </row>
    <row r="125" spans="1:6" ht="13.9" customHeight="1" x14ac:dyDescent="0.25">
      <c r="A125" s="35">
        <f t="shared" si="10"/>
        <v>78.5</v>
      </c>
      <c r="B125" s="41">
        <f t="shared" si="5"/>
        <v>2.2999999999999998</v>
      </c>
      <c r="C125" s="42">
        <f t="shared" si="11"/>
        <v>44.5</v>
      </c>
      <c r="D125" s="37">
        <f t="shared" si="7"/>
        <v>4.4000000000000004</v>
      </c>
      <c r="E125" s="42">
        <f t="shared" si="12"/>
        <v>10.5</v>
      </c>
      <c r="F125" s="37">
        <f t="shared" si="9"/>
        <v>5</v>
      </c>
    </row>
    <row r="126" spans="1:6" ht="13.9" customHeight="1" x14ac:dyDescent="0.25">
      <c r="A126" s="35">
        <f t="shared" si="10"/>
        <v>78</v>
      </c>
      <c r="B126" s="41">
        <f t="shared" si="5"/>
        <v>2.2999999999999998</v>
      </c>
      <c r="C126" s="42">
        <f t="shared" si="11"/>
        <v>44</v>
      </c>
      <c r="D126" s="37">
        <f t="shared" si="7"/>
        <v>4.4000000000000004</v>
      </c>
      <c r="E126" s="42">
        <f t="shared" si="12"/>
        <v>10</v>
      </c>
      <c r="F126" s="37">
        <f t="shared" si="9"/>
        <v>5</v>
      </c>
    </row>
    <row r="127" spans="1:6" ht="13.9" customHeight="1" x14ac:dyDescent="0.25">
      <c r="A127" s="35">
        <f t="shared" si="10"/>
        <v>77.5</v>
      </c>
      <c r="B127" s="41">
        <f t="shared" si="5"/>
        <v>2.2999999999999998</v>
      </c>
      <c r="C127" s="42">
        <f t="shared" si="11"/>
        <v>43.5</v>
      </c>
      <c r="D127" s="37">
        <f t="shared" si="7"/>
        <v>4.4000000000000004</v>
      </c>
      <c r="E127" s="42">
        <f t="shared" si="12"/>
        <v>9.5</v>
      </c>
      <c r="F127" s="37">
        <f t="shared" si="9"/>
        <v>5</v>
      </c>
    </row>
    <row r="128" spans="1:6" ht="13.9" customHeight="1" x14ac:dyDescent="0.25">
      <c r="A128" s="35">
        <f t="shared" si="10"/>
        <v>77</v>
      </c>
      <c r="B128" s="41">
        <f t="shared" si="5"/>
        <v>2.4</v>
      </c>
      <c r="C128" s="42">
        <f t="shared" si="11"/>
        <v>43</v>
      </c>
      <c r="D128" s="37">
        <f t="shared" si="7"/>
        <v>4.5</v>
      </c>
      <c r="E128" s="42">
        <f t="shared" si="12"/>
        <v>9</v>
      </c>
      <c r="F128" s="37">
        <f t="shared" si="9"/>
        <v>5</v>
      </c>
    </row>
    <row r="129" spans="1:6" ht="13.9" customHeight="1" x14ac:dyDescent="0.25">
      <c r="A129" s="35">
        <f t="shared" si="10"/>
        <v>76.5</v>
      </c>
      <c r="B129" s="41">
        <f t="shared" si="5"/>
        <v>2.4</v>
      </c>
      <c r="C129" s="42">
        <f t="shared" si="11"/>
        <v>42.5</v>
      </c>
      <c r="D129" s="37">
        <f t="shared" si="7"/>
        <v>4.5</v>
      </c>
      <c r="E129" s="42">
        <f t="shared" si="12"/>
        <v>8.5</v>
      </c>
      <c r="F129" s="37">
        <f t="shared" si="9"/>
        <v>5</v>
      </c>
    </row>
    <row r="130" spans="1:6" ht="13.9" customHeight="1" x14ac:dyDescent="0.25">
      <c r="A130" s="35">
        <f t="shared" si="10"/>
        <v>76</v>
      </c>
      <c r="B130" s="41">
        <f t="shared" si="5"/>
        <v>2.4</v>
      </c>
      <c r="C130" s="42">
        <f t="shared" si="11"/>
        <v>42</v>
      </c>
      <c r="D130" s="37">
        <f t="shared" si="7"/>
        <v>4.5</v>
      </c>
      <c r="E130" s="42">
        <f t="shared" si="12"/>
        <v>8</v>
      </c>
      <c r="F130" s="37">
        <f t="shared" si="9"/>
        <v>5</v>
      </c>
    </row>
    <row r="131" spans="1:6" ht="13.9" customHeight="1" x14ac:dyDescent="0.25">
      <c r="A131" s="35">
        <f t="shared" si="10"/>
        <v>75.5</v>
      </c>
      <c r="B131" s="41">
        <f t="shared" si="5"/>
        <v>2.5</v>
      </c>
      <c r="C131" s="42">
        <f t="shared" si="11"/>
        <v>41.5</v>
      </c>
      <c r="D131" s="37">
        <f t="shared" si="7"/>
        <v>4.5999999999999996</v>
      </c>
      <c r="E131" s="42">
        <f t="shared" si="12"/>
        <v>7.5</v>
      </c>
      <c r="F131" s="37">
        <f t="shared" si="9"/>
        <v>5</v>
      </c>
    </row>
    <row r="132" spans="1:6" ht="13.9" customHeight="1" x14ac:dyDescent="0.25">
      <c r="A132" s="35">
        <f t="shared" si="10"/>
        <v>75</v>
      </c>
      <c r="B132" s="41">
        <f t="shared" si="5"/>
        <v>2.5</v>
      </c>
      <c r="C132" s="42">
        <f t="shared" si="11"/>
        <v>41</v>
      </c>
      <c r="D132" s="37">
        <f t="shared" si="7"/>
        <v>4.5999999999999996</v>
      </c>
      <c r="E132" s="42">
        <f t="shared" si="12"/>
        <v>7</v>
      </c>
      <c r="F132" s="37">
        <f t="shared" si="9"/>
        <v>5</v>
      </c>
    </row>
    <row r="133" spans="1:6" ht="13.9" customHeight="1" x14ac:dyDescent="0.25">
      <c r="A133" s="35">
        <f t="shared" si="10"/>
        <v>74.5</v>
      </c>
      <c r="B133" s="41">
        <f t="shared" si="5"/>
        <v>2.5</v>
      </c>
      <c r="C133" s="42">
        <f t="shared" si="11"/>
        <v>40.5</v>
      </c>
      <c r="D133" s="37">
        <f t="shared" si="7"/>
        <v>4.5999999999999996</v>
      </c>
      <c r="E133" s="42">
        <f t="shared" si="12"/>
        <v>6.5</v>
      </c>
      <c r="F133" s="37">
        <f t="shared" si="9"/>
        <v>5</v>
      </c>
    </row>
    <row r="134" spans="1:6" ht="13.9" customHeight="1" x14ac:dyDescent="0.25">
      <c r="A134" s="35">
        <f t="shared" si="10"/>
        <v>74</v>
      </c>
      <c r="B134" s="41">
        <f t="shared" si="5"/>
        <v>2.6</v>
      </c>
      <c r="C134" s="42">
        <f t="shared" si="11"/>
        <v>40</v>
      </c>
      <c r="D134" s="37">
        <f t="shared" si="7"/>
        <v>4.7</v>
      </c>
      <c r="E134" s="42">
        <f t="shared" si="12"/>
        <v>6</v>
      </c>
      <c r="F134" s="37">
        <f t="shared" si="9"/>
        <v>5</v>
      </c>
    </row>
    <row r="135" spans="1:6" ht="13.9" customHeight="1" x14ac:dyDescent="0.25">
      <c r="A135" s="35">
        <f t="shared" si="10"/>
        <v>73.5</v>
      </c>
      <c r="B135" s="41">
        <f t="shared" si="5"/>
        <v>2.6</v>
      </c>
      <c r="C135" s="42">
        <f t="shared" si="11"/>
        <v>39.5</v>
      </c>
      <c r="D135" s="37">
        <f t="shared" si="7"/>
        <v>4.7</v>
      </c>
      <c r="E135" s="42">
        <f t="shared" si="12"/>
        <v>5.5</v>
      </c>
      <c r="F135" s="37">
        <f t="shared" si="9"/>
        <v>5</v>
      </c>
    </row>
    <row r="136" spans="1:6" ht="13.9" customHeight="1" x14ac:dyDescent="0.25">
      <c r="A136" s="35">
        <f t="shared" si="10"/>
        <v>73</v>
      </c>
      <c r="B136" s="41">
        <f t="shared" si="5"/>
        <v>2.6</v>
      </c>
      <c r="C136" s="42">
        <f t="shared" si="11"/>
        <v>39</v>
      </c>
      <c r="D136" s="37">
        <f t="shared" si="7"/>
        <v>4.7</v>
      </c>
      <c r="E136" s="42">
        <f t="shared" si="12"/>
        <v>5</v>
      </c>
      <c r="F136" s="37">
        <f t="shared" si="9"/>
        <v>5</v>
      </c>
    </row>
    <row r="137" spans="1:6" ht="13.9" customHeight="1" x14ac:dyDescent="0.25">
      <c r="A137" s="35">
        <f t="shared" si="10"/>
        <v>72.5</v>
      </c>
      <c r="B137" s="41">
        <f t="shared" si="5"/>
        <v>2.7</v>
      </c>
      <c r="C137" s="42">
        <f t="shared" si="11"/>
        <v>38.5</v>
      </c>
      <c r="D137" s="37">
        <f t="shared" si="7"/>
        <v>4.8</v>
      </c>
      <c r="E137" s="42">
        <f t="shared" si="12"/>
        <v>4.5</v>
      </c>
      <c r="F137" s="37">
        <f t="shared" si="9"/>
        <v>5</v>
      </c>
    </row>
    <row r="138" spans="1:6" ht="13.9" customHeight="1" x14ac:dyDescent="0.25">
      <c r="A138" s="35">
        <f t="shared" si="10"/>
        <v>72</v>
      </c>
      <c r="B138" s="41">
        <f t="shared" si="5"/>
        <v>2.7</v>
      </c>
      <c r="C138" s="42">
        <f t="shared" si="11"/>
        <v>38</v>
      </c>
      <c r="D138" s="37">
        <f t="shared" si="7"/>
        <v>4.8</v>
      </c>
      <c r="E138" s="42">
        <f t="shared" si="12"/>
        <v>4</v>
      </c>
      <c r="F138" s="37">
        <f t="shared" si="9"/>
        <v>5</v>
      </c>
    </row>
    <row r="139" spans="1:6" ht="13.9" customHeight="1" x14ac:dyDescent="0.25">
      <c r="A139" s="35">
        <f t="shared" si="10"/>
        <v>71.5</v>
      </c>
      <c r="B139" s="41">
        <f t="shared" si="5"/>
        <v>2.7</v>
      </c>
      <c r="C139" s="42">
        <f t="shared" si="11"/>
        <v>37.5</v>
      </c>
      <c r="D139" s="37">
        <f t="shared" si="7"/>
        <v>4.8</v>
      </c>
      <c r="E139" s="42">
        <f t="shared" si="12"/>
        <v>3.5</v>
      </c>
      <c r="F139" s="37">
        <f t="shared" si="9"/>
        <v>5</v>
      </c>
    </row>
    <row r="140" spans="1:6" ht="13.9" customHeight="1" x14ac:dyDescent="0.25">
      <c r="A140" s="35">
        <f t="shared" ref="A140:A149" si="13">IF((A139-0.5)&lt;0,0,A139-0.5)</f>
        <v>71</v>
      </c>
      <c r="B140" s="41">
        <f t="shared" ref="B140:B149" si="14">IF(ISNUMBER(A140)=FALSE,"Keine Note",ROUNDDOWN(MAX(1,(MIN(5,((1-(3.1/($D$10-0.1-$D$11))*$D$11)+((3.1/($D$10-0.1-$D$11))*A140))))),1))</f>
        <v>2.7</v>
      </c>
      <c r="C140" s="42">
        <f t="shared" ref="C140:C149" si="15">IF((C139-0.5)&lt;0,0,C139-0.5)</f>
        <v>37</v>
      </c>
      <c r="D140" s="37">
        <f t="shared" ref="D140:D149" si="16">IF(ISNUMBER(C140)=FALSE,"Keine Note",ROUNDDOWN(MAX(1,(MIN(5,((1-(3.1/($D$10-0.1-$D$11))*$D$11)+((3.1/($D$10-0.1-$D$11))*C140))))),1))</f>
        <v>4.8</v>
      </c>
      <c r="E140" s="42">
        <f t="shared" ref="E140:E149" si="17">IF((E139-0.5)&lt;0,0,E139-0.5)</f>
        <v>3</v>
      </c>
      <c r="F140" s="37">
        <f t="shared" ref="F140:F149" si="18">IF(ISNUMBER(E140)=FALSE,"Keine Note",ROUNDDOWN(MAX(1,(MIN(5,((1-(3.1/($D$10-0.1-$D$11))*$D$11)+((3.1/($D$10-0.1-$D$11))*E140))))),1))</f>
        <v>5</v>
      </c>
    </row>
    <row r="141" spans="1:6" ht="13.9" customHeight="1" x14ac:dyDescent="0.25">
      <c r="A141" s="35">
        <f t="shared" si="13"/>
        <v>70.5</v>
      </c>
      <c r="B141" s="41">
        <f t="shared" si="14"/>
        <v>2.8</v>
      </c>
      <c r="C141" s="42">
        <f t="shared" si="15"/>
        <v>36.5</v>
      </c>
      <c r="D141" s="37">
        <f t="shared" si="16"/>
        <v>4.9000000000000004</v>
      </c>
      <c r="E141" s="42">
        <f t="shared" si="17"/>
        <v>2.5</v>
      </c>
      <c r="F141" s="37">
        <f t="shared" si="18"/>
        <v>5</v>
      </c>
    </row>
    <row r="142" spans="1:6" ht="13.9" customHeight="1" x14ac:dyDescent="0.25">
      <c r="A142" s="35">
        <f t="shared" si="13"/>
        <v>70</v>
      </c>
      <c r="B142" s="41">
        <f t="shared" si="14"/>
        <v>2.8</v>
      </c>
      <c r="C142" s="42">
        <f t="shared" si="15"/>
        <v>36</v>
      </c>
      <c r="D142" s="37">
        <f t="shared" si="16"/>
        <v>4.9000000000000004</v>
      </c>
      <c r="E142" s="42">
        <f t="shared" si="17"/>
        <v>2</v>
      </c>
      <c r="F142" s="37">
        <f t="shared" si="18"/>
        <v>5</v>
      </c>
    </row>
    <row r="143" spans="1:6" ht="13.9" customHeight="1" x14ac:dyDescent="0.25">
      <c r="A143" s="35">
        <f t="shared" si="13"/>
        <v>69.5</v>
      </c>
      <c r="B143" s="41">
        <f t="shared" si="14"/>
        <v>2.8</v>
      </c>
      <c r="C143" s="42">
        <f t="shared" si="15"/>
        <v>35.5</v>
      </c>
      <c r="D143" s="37">
        <f t="shared" si="16"/>
        <v>4.9000000000000004</v>
      </c>
      <c r="E143" s="42">
        <f t="shared" si="17"/>
        <v>1.5</v>
      </c>
      <c r="F143" s="37">
        <f t="shared" si="18"/>
        <v>5</v>
      </c>
    </row>
    <row r="144" spans="1:6" ht="13.9" customHeight="1" x14ac:dyDescent="0.25">
      <c r="A144" s="35">
        <f t="shared" si="13"/>
        <v>69</v>
      </c>
      <c r="B144" s="41">
        <f t="shared" si="14"/>
        <v>2.9</v>
      </c>
      <c r="C144" s="42">
        <f t="shared" si="15"/>
        <v>35</v>
      </c>
      <c r="D144" s="37">
        <f t="shared" si="16"/>
        <v>5</v>
      </c>
      <c r="E144" s="42">
        <f t="shared" si="17"/>
        <v>1</v>
      </c>
      <c r="F144" s="37">
        <f t="shared" si="18"/>
        <v>5</v>
      </c>
    </row>
    <row r="145" spans="1:6" ht="13.9" customHeight="1" x14ac:dyDescent="0.25">
      <c r="A145" s="35">
        <f t="shared" si="13"/>
        <v>68.5</v>
      </c>
      <c r="B145" s="41">
        <f t="shared" si="14"/>
        <v>2.9</v>
      </c>
      <c r="C145" s="42">
        <f t="shared" si="15"/>
        <v>34.5</v>
      </c>
      <c r="D145" s="37">
        <f t="shared" si="16"/>
        <v>5</v>
      </c>
      <c r="E145" s="42">
        <f t="shared" si="17"/>
        <v>0.5</v>
      </c>
      <c r="F145" s="37">
        <f t="shared" si="18"/>
        <v>5</v>
      </c>
    </row>
    <row r="146" spans="1:6" ht="13.9" customHeight="1" x14ac:dyDescent="0.25">
      <c r="A146" s="35">
        <f t="shared" si="13"/>
        <v>68</v>
      </c>
      <c r="B146" s="41">
        <f t="shared" si="14"/>
        <v>2.9</v>
      </c>
      <c r="C146" s="42">
        <f t="shared" si="15"/>
        <v>34</v>
      </c>
      <c r="D146" s="37">
        <f t="shared" si="16"/>
        <v>5</v>
      </c>
      <c r="E146" s="42">
        <f t="shared" si="17"/>
        <v>0</v>
      </c>
      <c r="F146" s="37">
        <f t="shared" si="18"/>
        <v>5</v>
      </c>
    </row>
    <row r="147" spans="1:6" ht="13.9" customHeight="1" x14ac:dyDescent="0.25">
      <c r="A147" s="35">
        <f t="shared" si="13"/>
        <v>67.5</v>
      </c>
      <c r="B147" s="41">
        <f t="shared" si="14"/>
        <v>3</v>
      </c>
      <c r="C147" s="42">
        <f t="shared" si="15"/>
        <v>33.5</v>
      </c>
      <c r="D147" s="37">
        <f t="shared" si="16"/>
        <v>5</v>
      </c>
      <c r="E147" s="42">
        <f t="shared" si="17"/>
        <v>0</v>
      </c>
      <c r="F147" s="37">
        <f t="shared" si="18"/>
        <v>5</v>
      </c>
    </row>
    <row r="148" spans="1:6" ht="13.9" customHeight="1" x14ac:dyDescent="0.25">
      <c r="A148" s="35">
        <f t="shared" si="13"/>
        <v>67</v>
      </c>
      <c r="B148" s="41">
        <f t="shared" si="14"/>
        <v>3</v>
      </c>
      <c r="C148" s="42">
        <f t="shared" si="15"/>
        <v>33</v>
      </c>
      <c r="D148" s="37">
        <f t="shared" si="16"/>
        <v>5</v>
      </c>
      <c r="E148" s="42">
        <f t="shared" si="17"/>
        <v>0</v>
      </c>
      <c r="F148" s="37">
        <f t="shared" si="18"/>
        <v>5</v>
      </c>
    </row>
    <row r="149" spans="1:6" ht="13.9" customHeight="1" x14ac:dyDescent="0.25">
      <c r="A149" s="35">
        <f t="shared" si="13"/>
        <v>66.5</v>
      </c>
      <c r="B149" s="41">
        <f t="shared" si="14"/>
        <v>3</v>
      </c>
      <c r="C149" s="42">
        <f t="shared" si="15"/>
        <v>32.5</v>
      </c>
      <c r="D149" s="37">
        <f t="shared" si="16"/>
        <v>5</v>
      </c>
      <c r="E149" s="42">
        <f t="shared" si="17"/>
        <v>0</v>
      </c>
      <c r="F149" s="37">
        <f t="shared" si="18"/>
        <v>5</v>
      </c>
    </row>
    <row r="150" spans="1:6" ht="13.9" customHeight="1" x14ac:dyDescent="0.2"/>
    <row r="151" spans="1:6" ht="13.9" customHeight="1" x14ac:dyDescent="0.2"/>
    <row r="152" spans="1:6" ht="13.9" customHeight="1" x14ac:dyDescent="0.2"/>
    <row r="153" spans="1:6" ht="13.9" customHeight="1" x14ac:dyDescent="0.2"/>
    <row r="154" spans="1:6" ht="13.9" customHeight="1" x14ac:dyDescent="0.2"/>
    <row r="155" spans="1:6" ht="13.9" customHeight="1" x14ac:dyDescent="0.2"/>
    <row r="156" spans="1:6" ht="13.9" customHeight="1" x14ac:dyDescent="0.2"/>
    <row r="157" spans="1:6" ht="13.9" customHeight="1" x14ac:dyDescent="0.2"/>
    <row r="158" spans="1:6" ht="13.9" customHeight="1" x14ac:dyDescent="0.2"/>
    <row r="159" spans="1:6" ht="13.9" customHeight="1" x14ac:dyDescent="0.2"/>
    <row r="160" spans="1:6" ht="13.9" customHeight="1" x14ac:dyDescent="0.2"/>
    <row r="161" ht="13.9" customHeight="1" x14ac:dyDescent="0.2"/>
    <row r="162" ht="13.9" customHeight="1" x14ac:dyDescent="0.2"/>
    <row r="163" ht="13.9" customHeight="1" x14ac:dyDescent="0.2"/>
    <row r="164" ht="13.9" customHeight="1" x14ac:dyDescent="0.2"/>
    <row r="165" ht="13.9" customHeight="1" x14ac:dyDescent="0.2"/>
    <row r="166" ht="13.9" customHeight="1" x14ac:dyDescent="0.2"/>
    <row r="167" ht="13.9" customHeight="1" x14ac:dyDescent="0.2"/>
    <row r="168" ht="13.9" customHeight="1" x14ac:dyDescent="0.2"/>
    <row r="169" ht="13.9" customHeight="1" x14ac:dyDescent="0.2"/>
    <row r="170" ht="13.9" customHeight="1" x14ac:dyDescent="0.2"/>
    <row r="171" ht="13.9" customHeight="1" x14ac:dyDescent="0.2"/>
    <row r="172" ht="13.9" customHeight="1" x14ac:dyDescent="0.2"/>
    <row r="173" ht="13.9" customHeight="1" x14ac:dyDescent="0.2"/>
    <row r="174" ht="13.9" customHeight="1" x14ac:dyDescent="0.2"/>
    <row r="175" ht="13.9" customHeight="1" x14ac:dyDescent="0.2"/>
    <row r="176" ht="13.9" customHeight="1" x14ac:dyDescent="0.2"/>
    <row r="177" ht="13.9" customHeight="1" x14ac:dyDescent="0.2"/>
    <row r="178" ht="13.9" customHeight="1" x14ac:dyDescent="0.2"/>
    <row r="179" ht="13.9" customHeight="1" x14ac:dyDescent="0.2"/>
    <row r="180" ht="13.9" customHeight="1" x14ac:dyDescent="0.2"/>
    <row r="181" ht="13.9" customHeight="1" x14ac:dyDescent="0.2"/>
    <row r="182" ht="13.9" customHeight="1" x14ac:dyDescent="0.2"/>
    <row r="183" ht="13.9" customHeight="1" x14ac:dyDescent="0.2"/>
    <row r="184" ht="13.9" customHeight="1" x14ac:dyDescent="0.2"/>
    <row r="185" ht="13.9" customHeight="1" x14ac:dyDescent="0.2"/>
    <row r="186" ht="13.9" customHeight="1" x14ac:dyDescent="0.2"/>
    <row r="187" ht="13.9" customHeight="1" x14ac:dyDescent="0.2"/>
    <row r="188" ht="13.9" customHeight="1" x14ac:dyDescent="0.2"/>
    <row r="189" ht="13.9" customHeight="1" x14ac:dyDescent="0.2"/>
    <row r="190" ht="13.9" customHeight="1" x14ac:dyDescent="0.2"/>
    <row r="191" ht="13.9" customHeight="1" x14ac:dyDescent="0.2"/>
    <row r="192" ht="13.9" customHeight="1" x14ac:dyDescent="0.2"/>
    <row r="193" ht="13.9" customHeight="1" x14ac:dyDescent="0.2"/>
    <row r="194" ht="13.9" customHeight="1" x14ac:dyDescent="0.2"/>
    <row r="195" ht="13.9" customHeight="1" x14ac:dyDescent="0.2"/>
    <row r="196" ht="13.9" customHeight="1" x14ac:dyDescent="0.2"/>
    <row r="197" ht="13.9" customHeight="1" x14ac:dyDescent="0.2"/>
    <row r="198" ht="13.9" customHeight="1" x14ac:dyDescent="0.2"/>
    <row r="199" ht="13.9" customHeight="1" x14ac:dyDescent="0.2"/>
    <row r="200" ht="13.9" customHeight="1" x14ac:dyDescent="0.2"/>
    <row r="201" ht="13.9" customHeight="1" x14ac:dyDescent="0.2"/>
    <row r="202" ht="13.9" customHeight="1" x14ac:dyDescent="0.2"/>
    <row r="203" ht="13.9" customHeight="1" x14ac:dyDescent="0.2"/>
    <row r="204" ht="13.9" customHeight="1" x14ac:dyDescent="0.2"/>
    <row r="205" ht="13.9" customHeight="1" x14ac:dyDescent="0.2"/>
    <row r="206" ht="13.9" customHeight="1" x14ac:dyDescent="0.2"/>
    <row r="207" ht="13.9" customHeight="1" x14ac:dyDescent="0.2"/>
    <row r="208" ht="13.9" customHeight="1" x14ac:dyDescent="0.2"/>
    <row r="209" ht="13.9" customHeight="1" x14ac:dyDescent="0.2"/>
    <row r="210" ht="13.9" customHeight="1" x14ac:dyDescent="0.2"/>
    <row r="211" ht="13.9" customHeight="1" x14ac:dyDescent="0.2"/>
    <row r="212" ht="13.9" customHeight="1" x14ac:dyDescent="0.2"/>
    <row r="213" ht="13.9" customHeight="1" x14ac:dyDescent="0.2"/>
    <row r="214" ht="13.9" customHeight="1" x14ac:dyDescent="0.2"/>
    <row r="215" ht="13.9" customHeight="1" x14ac:dyDescent="0.2"/>
    <row r="216" ht="13.9" customHeight="1" x14ac:dyDescent="0.2"/>
    <row r="217" ht="13.9" customHeight="1" x14ac:dyDescent="0.2"/>
    <row r="218" ht="13.9" customHeight="1" x14ac:dyDescent="0.2"/>
    <row r="219" ht="13.9" customHeight="1" x14ac:dyDescent="0.2"/>
    <row r="220" ht="13.9" customHeight="1" x14ac:dyDescent="0.2"/>
    <row r="221" ht="13.9" customHeight="1" x14ac:dyDescent="0.2"/>
    <row r="222" ht="13.9" customHeight="1" x14ac:dyDescent="0.2"/>
    <row r="223" ht="13.9" customHeight="1" x14ac:dyDescent="0.2"/>
    <row r="224" ht="13.9" customHeight="1" x14ac:dyDescent="0.2"/>
    <row r="225" ht="13.9" customHeight="1" x14ac:dyDescent="0.2"/>
    <row r="226" ht="13.9" customHeight="1" x14ac:dyDescent="0.2"/>
    <row r="227" ht="13.9" customHeight="1" x14ac:dyDescent="0.2"/>
    <row r="228" ht="13.9" customHeight="1" x14ac:dyDescent="0.2"/>
    <row r="229" ht="13.9" customHeight="1" x14ac:dyDescent="0.2"/>
    <row r="230" ht="13.9" customHeight="1" x14ac:dyDescent="0.2"/>
    <row r="231" ht="13.9" customHeight="1" x14ac:dyDescent="0.2"/>
    <row r="232" ht="13.9" customHeight="1" x14ac:dyDescent="0.2"/>
    <row r="233" ht="13.9" customHeight="1" x14ac:dyDescent="0.2"/>
    <row r="234" ht="13.9" customHeight="1" x14ac:dyDescent="0.2"/>
    <row r="235" ht="13.9" customHeight="1" x14ac:dyDescent="0.2"/>
    <row r="236" ht="13.9" customHeight="1" x14ac:dyDescent="0.2"/>
    <row r="237" ht="13.9" customHeight="1" x14ac:dyDescent="0.2"/>
    <row r="238" ht="13.9" customHeight="1" x14ac:dyDescent="0.2"/>
    <row r="239" ht="13.9" customHeight="1" x14ac:dyDescent="0.2"/>
    <row r="240" ht="13.9" customHeight="1" x14ac:dyDescent="0.2"/>
    <row r="241" ht="13.9" customHeight="1" x14ac:dyDescent="0.2"/>
    <row r="242" ht="13.9" customHeight="1" x14ac:dyDescent="0.2"/>
    <row r="243" ht="13.9" customHeight="1" x14ac:dyDescent="0.2"/>
    <row r="244" ht="13.9" customHeight="1" x14ac:dyDescent="0.2"/>
    <row r="245" ht="13.9" customHeight="1" x14ac:dyDescent="0.2"/>
    <row r="246" ht="13.9" customHeight="1" x14ac:dyDescent="0.2"/>
    <row r="247" ht="13.9" customHeight="1" x14ac:dyDescent="0.2"/>
    <row r="248" ht="13.9" customHeight="1" x14ac:dyDescent="0.2"/>
    <row r="249" ht="13.9" customHeight="1" x14ac:dyDescent="0.2"/>
    <row r="250" ht="13.9" customHeight="1" x14ac:dyDescent="0.2"/>
    <row r="251" ht="13.9" customHeight="1" x14ac:dyDescent="0.2"/>
    <row r="252" ht="13.9" customHeight="1" x14ac:dyDescent="0.2"/>
    <row r="253" ht="13.9" customHeight="1" x14ac:dyDescent="0.2"/>
    <row r="254" ht="13.9" customHeight="1" x14ac:dyDescent="0.2"/>
    <row r="255" ht="13.9" customHeight="1" x14ac:dyDescent="0.2"/>
    <row r="256" ht="13.9" customHeight="1" x14ac:dyDescent="0.2"/>
    <row r="257" ht="13.9" customHeight="1" x14ac:dyDescent="0.2"/>
    <row r="258" ht="13.9" customHeight="1" x14ac:dyDescent="0.2"/>
    <row r="259" ht="13.9" customHeight="1" x14ac:dyDescent="0.2"/>
    <row r="260" ht="13.9" customHeight="1" x14ac:dyDescent="0.2"/>
    <row r="261" ht="13.9" customHeight="1" x14ac:dyDescent="0.2"/>
    <row r="262" ht="13.9" customHeight="1" x14ac:dyDescent="0.2"/>
    <row r="263" ht="13.9" customHeight="1" x14ac:dyDescent="0.2"/>
    <row r="264" ht="13.9" customHeight="1" x14ac:dyDescent="0.2"/>
    <row r="265" ht="13.9" customHeight="1" x14ac:dyDescent="0.2"/>
    <row r="266" ht="13.9" customHeight="1" x14ac:dyDescent="0.2"/>
    <row r="267" ht="13.9" customHeight="1" x14ac:dyDescent="0.2"/>
    <row r="268" ht="13.9" customHeight="1" x14ac:dyDescent="0.2"/>
    <row r="269" ht="13.9" customHeight="1" x14ac:dyDescent="0.2"/>
    <row r="270" ht="13.9" customHeight="1" x14ac:dyDescent="0.2"/>
    <row r="271" ht="13.9" customHeight="1" x14ac:dyDescent="0.2"/>
    <row r="272" ht="13.9" customHeight="1" x14ac:dyDescent="0.2"/>
    <row r="273" ht="13.9" customHeight="1" x14ac:dyDescent="0.2"/>
    <row r="274" ht="13.9" customHeight="1" x14ac:dyDescent="0.2"/>
    <row r="275" ht="13.9" customHeight="1" x14ac:dyDescent="0.2"/>
    <row r="276" ht="13.9" customHeight="1" x14ac:dyDescent="0.2"/>
    <row r="277" ht="13.9" customHeight="1" x14ac:dyDescent="0.2"/>
    <row r="278" ht="13.9" customHeight="1" x14ac:dyDescent="0.2"/>
    <row r="279" ht="13.9" customHeight="1" x14ac:dyDescent="0.2"/>
    <row r="280" ht="13.9" customHeight="1" x14ac:dyDescent="0.2"/>
    <row r="281" ht="13.9" customHeight="1" x14ac:dyDescent="0.2"/>
    <row r="282" ht="13.9" customHeight="1" x14ac:dyDescent="0.2"/>
    <row r="283" ht="13.9" customHeight="1" x14ac:dyDescent="0.2"/>
    <row r="284" ht="13.9" customHeight="1" x14ac:dyDescent="0.2"/>
    <row r="285" ht="13.9" customHeight="1" x14ac:dyDescent="0.2"/>
    <row r="286" ht="13.9" customHeight="1" x14ac:dyDescent="0.2"/>
    <row r="287" ht="13.9" customHeight="1" x14ac:dyDescent="0.2"/>
    <row r="288" ht="13.9" customHeight="1" x14ac:dyDescent="0.2"/>
    <row r="289" ht="13.9" customHeight="1" x14ac:dyDescent="0.2"/>
    <row r="290" ht="13.9" customHeight="1" x14ac:dyDescent="0.2"/>
    <row r="291" ht="13.9" customHeight="1" x14ac:dyDescent="0.2"/>
    <row r="292" ht="13.9" customHeight="1" x14ac:dyDescent="0.2"/>
    <row r="293" ht="13.9" customHeight="1" x14ac:dyDescent="0.2"/>
    <row r="294" ht="13.9" customHeight="1" x14ac:dyDescent="0.2"/>
    <row r="295" ht="13.9" customHeight="1" x14ac:dyDescent="0.2"/>
    <row r="296" ht="13.9" customHeight="1" x14ac:dyDescent="0.2"/>
    <row r="297" ht="13.9" customHeight="1" x14ac:dyDescent="0.2"/>
    <row r="298" ht="13.9" customHeight="1" x14ac:dyDescent="0.2"/>
    <row r="299" ht="13.9" customHeight="1" x14ac:dyDescent="0.2"/>
    <row r="300" ht="13.9" customHeight="1" x14ac:dyDescent="0.2"/>
    <row r="301" ht="13.9" customHeight="1" x14ac:dyDescent="0.2"/>
    <row r="302" ht="13.9" customHeight="1" x14ac:dyDescent="0.2"/>
    <row r="303" ht="13.9" customHeight="1" x14ac:dyDescent="0.2"/>
    <row r="304" ht="13.9" customHeight="1" x14ac:dyDescent="0.2"/>
    <row r="305" ht="13.9" customHeight="1" x14ac:dyDescent="0.2"/>
    <row r="306" ht="13.9" customHeight="1" x14ac:dyDescent="0.2"/>
    <row r="307" ht="13.9" customHeight="1" x14ac:dyDescent="0.2"/>
    <row r="308" ht="13.9" customHeight="1" x14ac:dyDescent="0.2"/>
    <row r="309" ht="13.9" customHeight="1" x14ac:dyDescent="0.2"/>
    <row r="310" ht="13.9" customHeight="1" x14ac:dyDescent="0.2"/>
    <row r="311" ht="13.9" customHeight="1" x14ac:dyDescent="0.2"/>
    <row r="312" ht="13.9" customHeight="1" x14ac:dyDescent="0.2"/>
    <row r="313" ht="13.9" customHeight="1" x14ac:dyDescent="0.2"/>
    <row r="314" ht="13.9" customHeight="1" x14ac:dyDescent="0.2"/>
    <row r="315" ht="13.9" customHeight="1" x14ac:dyDescent="0.2"/>
    <row r="316" ht="13.9" customHeight="1" x14ac:dyDescent="0.2"/>
    <row r="317" ht="13.9" customHeight="1" x14ac:dyDescent="0.2"/>
    <row r="318" ht="13.9" customHeight="1" x14ac:dyDescent="0.2"/>
    <row r="319" ht="13.9" customHeight="1" x14ac:dyDescent="0.2"/>
    <row r="320" ht="13.9" customHeight="1" x14ac:dyDescent="0.2"/>
    <row r="321" ht="13.9" customHeight="1" x14ac:dyDescent="0.2"/>
    <row r="322" ht="13.9" customHeight="1" x14ac:dyDescent="0.2"/>
    <row r="323" ht="13.9" customHeight="1" x14ac:dyDescent="0.2"/>
    <row r="324" ht="13.9" customHeight="1" x14ac:dyDescent="0.2"/>
    <row r="325" ht="13.9" customHeight="1" x14ac:dyDescent="0.2"/>
    <row r="326" ht="13.9" customHeight="1" x14ac:dyDescent="0.2"/>
    <row r="327" ht="13.9" customHeight="1" x14ac:dyDescent="0.2"/>
    <row r="328" ht="13.9" customHeight="1" x14ac:dyDescent="0.2"/>
    <row r="329" ht="13.9" customHeight="1" x14ac:dyDescent="0.2"/>
    <row r="330" ht="13.9" customHeight="1" x14ac:dyDescent="0.2"/>
    <row r="331" ht="13.9" customHeight="1" x14ac:dyDescent="0.2"/>
    <row r="332" ht="13.9" customHeight="1" x14ac:dyDescent="0.2"/>
    <row r="333" ht="13.9" customHeight="1" x14ac:dyDescent="0.2"/>
    <row r="334" ht="13.9" customHeight="1" x14ac:dyDescent="0.2"/>
    <row r="335" ht="13.9" customHeight="1" x14ac:dyDescent="0.2"/>
    <row r="336" ht="13.9" customHeight="1" x14ac:dyDescent="0.2"/>
    <row r="337" ht="13.9" customHeight="1" x14ac:dyDescent="0.2"/>
    <row r="338" ht="13.9" customHeight="1" x14ac:dyDescent="0.2"/>
    <row r="339" ht="13.9" customHeight="1" x14ac:dyDescent="0.2"/>
    <row r="340" ht="13.9" customHeight="1" x14ac:dyDescent="0.2"/>
    <row r="341" ht="13.9" customHeight="1" x14ac:dyDescent="0.2"/>
    <row r="342" ht="13.9" customHeight="1" x14ac:dyDescent="0.2"/>
    <row r="343" ht="13.9" customHeight="1" x14ac:dyDescent="0.2"/>
    <row r="344" ht="13.9" customHeight="1" x14ac:dyDescent="0.2"/>
    <row r="345" ht="13.9" customHeight="1" x14ac:dyDescent="0.2"/>
    <row r="346" ht="13.9" customHeight="1" x14ac:dyDescent="0.2"/>
    <row r="347" ht="13.9" customHeight="1" x14ac:dyDescent="0.2"/>
    <row r="348" ht="13.9" customHeight="1" x14ac:dyDescent="0.2"/>
    <row r="349" ht="13.9" customHeight="1" x14ac:dyDescent="0.2"/>
    <row r="350" ht="13.9" customHeight="1" x14ac:dyDescent="0.2"/>
    <row r="351" ht="13.9" customHeight="1" x14ac:dyDescent="0.2"/>
    <row r="352" ht="13.9" customHeight="1" x14ac:dyDescent="0.2"/>
    <row r="353" ht="13.9" customHeight="1" x14ac:dyDescent="0.2"/>
    <row r="354" ht="13.9" customHeight="1" x14ac:dyDescent="0.2"/>
    <row r="355" ht="13.9" customHeight="1" x14ac:dyDescent="0.2"/>
    <row r="356" ht="13.9" customHeight="1" x14ac:dyDescent="0.2"/>
    <row r="357" ht="13.9" customHeight="1" x14ac:dyDescent="0.2"/>
    <row r="358" ht="13.9" customHeight="1" x14ac:dyDescent="0.2"/>
    <row r="359" ht="13.9" customHeight="1" x14ac:dyDescent="0.2"/>
    <row r="360" ht="13.9" customHeight="1" x14ac:dyDescent="0.2"/>
    <row r="361" ht="13.9" customHeight="1" x14ac:dyDescent="0.2"/>
    <row r="362" ht="13.9" customHeight="1" x14ac:dyDescent="0.2"/>
    <row r="363" ht="13.9" customHeight="1" x14ac:dyDescent="0.2"/>
    <row r="364" ht="13.9" customHeight="1" x14ac:dyDescent="0.2"/>
    <row r="365" ht="13.9" customHeight="1" x14ac:dyDescent="0.2"/>
    <row r="366" ht="13.9" customHeight="1" x14ac:dyDescent="0.2"/>
    <row r="367" ht="13.9" customHeight="1" x14ac:dyDescent="0.2"/>
    <row r="368" ht="13.9" customHeight="1" x14ac:dyDescent="0.2"/>
    <row r="369" ht="13.9" customHeight="1" x14ac:dyDescent="0.2"/>
    <row r="370" ht="13.9" customHeight="1" x14ac:dyDescent="0.2"/>
    <row r="371" ht="13.9" customHeight="1" x14ac:dyDescent="0.2"/>
    <row r="372" ht="13.9" customHeight="1" x14ac:dyDescent="0.2"/>
    <row r="373" ht="13.9" customHeight="1" x14ac:dyDescent="0.2"/>
    <row r="374" ht="13.9" customHeight="1" x14ac:dyDescent="0.2"/>
    <row r="375" ht="13.9" customHeight="1" x14ac:dyDescent="0.2"/>
    <row r="376" ht="13.9" customHeight="1" x14ac:dyDescent="0.2"/>
    <row r="377" ht="13.9" customHeight="1" x14ac:dyDescent="0.2"/>
    <row r="378" ht="13.9" customHeight="1" x14ac:dyDescent="0.2"/>
    <row r="379" ht="13.9" customHeight="1" x14ac:dyDescent="0.2"/>
    <row r="380" ht="13.9" customHeight="1" x14ac:dyDescent="0.2"/>
    <row r="381" ht="13.9" customHeight="1" x14ac:dyDescent="0.2"/>
    <row r="382" ht="13.9" customHeight="1" x14ac:dyDescent="0.2"/>
    <row r="383" ht="13.9" customHeight="1" x14ac:dyDescent="0.2"/>
    <row r="384" ht="13.9" customHeight="1" x14ac:dyDescent="0.2"/>
    <row r="385" ht="13.9" customHeight="1" x14ac:dyDescent="0.2"/>
    <row r="386" ht="13.9" customHeight="1" x14ac:dyDescent="0.2"/>
    <row r="387" ht="13.9" customHeight="1" x14ac:dyDescent="0.2"/>
    <row r="388" ht="13.9" customHeight="1" x14ac:dyDescent="0.2"/>
    <row r="389" ht="13.9" customHeight="1" x14ac:dyDescent="0.2"/>
    <row r="390" ht="13.9" customHeight="1" x14ac:dyDescent="0.2"/>
    <row r="391" ht="13.9" customHeight="1" x14ac:dyDescent="0.2"/>
    <row r="392" ht="13.9" customHeight="1" x14ac:dyDescent="0.2"/>
    <row r="393" ht="13.9" customHeight="1" x14ac:dyDescent="0.2"/>
    <row r="394" ht="13.9" customHeight="1" x14ac:dyDescent="0.2"/>
    <row r="395" ht="13.9" customHeight="1" x14ac:dyDescent="0.2"/>
    <row r="396" ht="13.9" customHeight="1" x14ac:dyDescent="0.2"/>
    <row r="397" ht="13.9" customHeight="1" x14ac:dyDescent="0.2"/>
    <row r="398" ht="13.9" customHeight="1" x14ac:dyDescent="0.2"/>
    <row r="399" ht="13.9" customHeight="1" x14ac:dyDescent="0.2"/>
    <row r="400" ht="13.9" customHeight="1" x14ac:dyDescent="0.2"/>
    <row r="401" ht="13.9" customHeight="1" x14ac:dyDescent="0.2"/>
    <row r="402" ht="13.9" customHeight="1" x14ac:dyDescent="0.2"/>
    <row r="403" ht="13.9" customHeight="1" x14ac:dyDescent="0.2"/>
    <row r="404" ht="13.9" customHeight="1" x14ac:dyDescent="0.2"/>
    <row r="405" ht="13.9" customHeight="1" x14ac:dyDescent="0.2"/>
    <row r="406" ht="13.9" customHeight="1" x14ac:dyDescent="0.2"/>
    <row r="407" ht="13.9" customHeight="1" x14ac:dyDescent="0.2"/>
    <row r="408" ht="13.9" customHeight="1" x14ac:dyDescent="0.2"/>
    <row r="409" ht="13.9" customHeight="1" x14ac:dyDescent="0.2"/>
    <row r="410" ht="13.9" customHeight="1" x14ac:dyDescent="0.2"/>
    <row r="411" ht="13.9" customHeight="1" x14ac:dyDescent="0.2"/>
    <row r="412" ht="13.9" customHeight="1" x14ac:dyDescent="0.2"/>
    <row r="413" ht="13.9" customHeight="1" x14ac:dyDescent="0.2"/>
    <row r="414" ht="13.9" customHeight="1" x14ac:dyDescent="0.2"/>
    <row r="415" ht="13.9" customHeight="1" x14ac:dyDescent="0.2"/>
    <row r="416" ht="13.9" customHeight="1" x14ac:dyDescent="0.2"/>
    <row r="417" ht="13.9" customHeight="1" x14ac:dyDescent="0.2"/>
    <row r="418" ht="13.9" customHeight="1" x14ac:dyDescent="0.2"/>
    <row r="419" ht="13.9" customHeight="1" x14ac:dyDescent="0.2"/>
    <row r="420" ht="13.9" customHeight="1" x14ac:dyDescent="0.2"/>
    <row r="421" ht="13.9" customHeight="1" x14ac:dyDescent="0.2"/>
    <row r="422" ht="13.9" customHeight="1" x14ac:dyDescent="0.2"/>
    <row r="423" ht="13.9" customHeight="1" x14ac:dyDescent="0.2"/>
    <row r="424" ht="13.9" customHeight="1" x14ac:dyDescent="0.2"/>
    <row r="425" ht="13.9" customHeight="1" x14ac:dyDescent="0.2"/>
    <row r="426" ht="13.9" customHeight="1" x14ac:dyDescent="0.2"/>
    <row r="427" ht="13.9" customHeight="1" x14ac:dyDescent="0.2"/>
    <row r="428" ht="13.9" customHeight="1" x14ac:dyDescent="0.2"/>
    <row r="429" ht="13.9" customHeight="1" x14ac:dyDescent="0.2"/>
    <row r="430" ht="13.9" customHeight="1" x14ac:dyDescent="0.2"/>
    <row r="431" ht="13.9" customHeight="1" x14ac:dyDescent="0.2"/>
    <row r="432" ht="13.9" customHeight="1" x14ac:dyDescent="0.2"/>
    <row r="433" ht="13.9" customHeight="1" x14ac:dyDescent="0.2"/>
    <row r="434" ht="13.9" customHeight="1" x14ac:dyDescent="0.2"/>
    <row r="435" ht="13.9" customHeight="1" x14ac:dyDescent="0.2"/>
    <row r="436" ht="13.9" customHeight="1" x14ac:dyDescent="0.2"/>
    <row r="437" ht="13.9" customHeight="1" x14ac:dyDescent="0.2"/>
    <row r="438" ht="13.9" customHeight="1" x14ac:dyDescent="0.2"/>
    <row r="439" ht="13.9" customHeight="1" x14ac:dyDescent="0.2"/>
    <row r="440" ht="13.9" customHeight="1" x14ac:dyDescent="0.2"/>
    <row r="441" ht="13.9" customHeight="1" x14ac:dyDescent="0.2"/>
    <row r="442" ht="13.9" customHeight="1" x14ac:dyDescent="0.2"/>
    <row r="443" ht="13.9" customHeight="1" x14ac:dyDescent="0.2"/>
    <row r="444" ht="13.9" customHeight="1" x14ac:dyDescent="0.2"/>
    <row r="445" ht="13.9" customHeight="1" x14ac:dyDescent="0.2"/>
    <row r="446" ht="13.9" customHeight="1" x14ac:dyDescent="0.2"/>
    <row r="447" ht="13.9" customHeight="1" x14ac:dyDescent="0.2"/>
    <row r="448" ht="13.9" customHeight="1" x14ac:dyDescent="0.2"/>
    <row r="449" ht="13.9" customHeight="1" x14ac:dyDescent="0.2"/>
    <row r="450" ht="13.9" customHeight="1" x14ac:dyDescent="0.2"/>
    <row r="451" ht="13.9" customHeight="1" x14ac:dyDescent="0.2"/>
    <row r="452" ht="13.9" customHeight="1" x14ac:dyDescent="0.2"/>
    <row r="453" ht="13.9" customHeight="1" x14ac:dyDescent="0.2"/>
    <row r="454" ht="13.9" customHeight="1" x14ac:dyDescent="0.2"/>
    <row r="455" ht="13.9" customHeight="1" x14ac:dyDescent="0.2"/>
    <row r="456" ht="13.9" customHeight="1" x14ac:dyDescent="0.2"/>
    <row r="457" ht="13.9" customHeight="1" x14ac:dyDescent="0.2"/>
    <row r="458" ht="13.9" customHeight="1" x14ac:dyDescent="0.2"/>
    <row r="459" ht="13.9" customHeight="1" x14ac:dyDescent="0.2"/>
    <row r="460" ht="13.9" customHeight="1" x14ac:dyDescent="0.2"/>
    <row r="461" ht="13.9" customHeight="1" x14ac:dyDescent="0.2"/>
    <row r="462" ht="13.9" customHeight="1" x14ac:dyDescent="0.2"/>
    <row r="463" ht="13.9" customHeight="1" x14ac:dyDescent="0.2"/>
    <row r="464" ht="13.9" customHeight="1" x14ac:dyDescent="0.2"/>
    <row r="465" ht="13.9" customHeight="1" x14ac:dyDescent="0.2"/>
    <row r="466" ht="13.9" customHeight="1" x14ac:dyDescent="0.2"/>
    <row r="467" ht="13.9" customHeight="1" x14ac:dyDescent="0.2"/>
    <row r="468" ht="13.9" customHeight="1" x14ac:dyDescent="0.2"/>
    <row r="469" ht="13.9" customHeight="1" x14ac:dyDescent="0.2"/>
    <row r="470" ht="13.9" customHeight="1" x14ac:dyDescent="0.2"/>
    <row r="471" ht="13.9" customHeight="1" x14ac:dyDescent="0.2"/>
    <row r="472" ht="13.9" customHeight="1" x14ac:dyDescent="0.2"/>
    <row r="473" ht="13.9" customHeight="1" x14ac:dyDescent="0.2"/>
    <row r="474" ht="13.9" customHeight="1" x14ac:dyDescent="0.2"/>
    <row r="475" ht="13.9" customHeight="1" x14ac:dyDescent="0.2"/>
    <row r="476" ht="13.9" customHeight="1" x14ac:dyDescent="0.2"/>
    <row r="477" ht="13.9" customHeight="1" x14ac:dyDescent="0.2"/>
    <row r="478" ht="13.9" customHeight="1" x14ac:dyDescent="0.2"/>
    <row r="479" ht="13.9" customHeight="1" x14ac:dyDescent="0.2"/>
    <row r="480" ht="13.9" customHeight="1" x14ac:dyDescent="0.2"/>
    <row r="481" ht="13.9" customHeight="1" x14ac:dyDescent="0.2"/>
    <row r="482" ht="13.9" customHeight="1" x14ac:dyDescent="0.2"/>
    <row r="483" ht="13.9" customHeight="1" x14ac:dyDescent="0.2"/>
    <row r="484" ht="13.9" customHeight="1" x14ac:dyDescent="0.2"/>
    <row r="485" ht="13.9" customHeight="1" x14ac:dyDescent="0.2"/>
    <row r="486" ht="13.9" customHeight="1" x14ac:dyDescent="0.2"/>
    <row r="487" ht="13.9" customHeight="1" x14ac:dyDescent="0.2"/>
    <row r="488" ht="13.9" customHeight="1" x14ac:dyDescent="0.2"/>
    <row r="489" ht="13.9" customHeight="1" x14ac:dyDescent="0.2"/>
    <row r="490" ht="13.9" customHeight="1" x14ac:dyDescent="0.2"/>
    <row r="491" ht="13.9" customHeight="1" x14ac:dyDescent="0.2"/>
    <row r="492" ht="13.9" customHeight="1" x14ac:dyDescent="0.2"/>
    <row r="493" ht="13.9" customHeight="1" x14ac:dyDescent="0.2"/>
    <row r="494" ht="13.9" customHeight="1" x14ac:dyDescent="0.2"/>
    <row r="495" ht="13.9" customHeight="1" x14ac:dyDescent="0.2"/>
    <row r="496" ht="13.9" customHeight="1" x14ac:dyDescent="0.2"/>
    <row r="497" ht="13.9" customHeight="1" x14ac:dyDescent="0.2"/>
    <row r="498" ht="13.9" customHeight="1" x14ac:dyDescent="0.2"/>
    <row r="499" ht="13.9" customHeight="1" x14ac:dyDescent="0.2"/>
    <row r="500" ht="13.9" customHeight="1" x14ac:dyDescent="0.2"/>
    <row r="501" ht="13.9" customHeight="1" x14ac:dyDescent="0.2"/>
    <row r="502" ht="13.9" customHeight="1" x14ac:dyDescent="0.2"/>
    <row r="503" ht="13.9" customHeight="1" x14ac:dyDescent="0.2"/>
    <row r="504" ht="13.9" customHeight="1" x14ac:dyDescent="0.2"/>
    <row r="505" ht="13.9" customHeight="1" x14ac:dyDescent="0.2"/>
    <row r="506" ht="13.9" customHeight="1" x14ac:dyDescent="0.2"/>
    <row r="507" ht="13.9" customHeight="1" x14ac:dyDescent="0.2"/>
    <row r="508" ht="13.9" customHeight="1" x14ac:dyDescent="0.2"/>
    <row r="509" ht="13.9" customHeight="1" x14ac:dyDescent="0.2"/>
    <row r="510" ht="13.9" customHeight="1" x14ac:dyDescent="0.2"/>
    <row r="511" ht="13.9" customHeight="1" x14ac:dyDescent="0.2"/>
    <row r="512" ht="13.9" customHeight="1" x14ac:dyDescent="0.2"/>
    <row r="513" ht="13.9" customHeight="1" x14ac:dyDescent="0.2"/>
    <row r="514" ht="13.9" customHeight="1" x14ac:dyDescent="0.2"/>
    <row r="515" ht="13.9" customHeight="1" x14ac:dyDescent="0.2"/>
    <row r="516" ht="13.9" customHeight="1" x14ac:dyDescent="0.2"/>
    <row r="517" ht="13.9" customHeight="1" x14ac:dyDescent="0.2"/>
    <row r="518" ht="13.9" customHeight="1" x14ac:dyDescent="0.2"/>
    <row r="519" ht="13.9" customHeight="1" x14ac:dyDescent="0.2"/>
    <row r="520" ht="13.9" customHeight="1" x14ac:dyDescent="0.2"/>
    <row r="521" ht="13.9" customHeight="1" x14ac:dyDescent="0.2"/>
    <row r="522" ht="13.9" customHeight="1" x14ac:dyDescent="0.2"/>
    <row r="523" ht="13.9" customHeight="1" x14ac:dyDescent="0.2"/>
    <row r="524" ht="13.9" customHeight="1" x14ac:dyDescent="0.2"/>
    <row r="525" ht="13.9" customHeight="1" x14ac:dyDescent="0.2"/>
    <row r="526" ht="13.9" customHeight="1" x14ac:dyDescent="0.2"/>
    <row r="527" ht="13.9" customHeight="1" x14ac:dyDescent="0.2"/>
    <row r="528" ht="13.9" customHeight="1" x14ac:dyDescent="0.2"/>
    <row r="529" ht="13.9" customHeight="1" x14ac:dyDescent="0.2"/>
    <row r="530" ht="13.9" customHeight="1" x14ac:dyDescent="0.2"/>
    <row r="531" ht="13.9" customHeight="1" x14ac:dyDescent="0.2"/>
    <row r="532" ht="13.9" customHeight="1" x14ac:dyDescent="0.2"/>
    <row r="533" ht="13.9" customHeight="1" x14ac:dyDescent="0.2"/>
    <row r="534" ht="13.9" customHeight="1" x14ac:dyDescent="0.2"/>
    <row r="535" ht="13.9" customHeight="1" x14ac:dyDescent="0.2"/>
    <row r="536" ht="13.9" customHeight="1" x14ac:dyDescent="0.2"/>
    <row r="537" ht="13.9" customHeight="1" x14ac:dyDescent="0.2"/>
    <row r="538" ht="13.9" customHeight="1" x14ac:dyDescent="0.2"/>
    <row r="539" ht="13.9" customHeight="1" x14ac:dyDescent="0.2"/>
    <row r="540" ht="13.9" customHeight="1" x14ac:dyDescent="0.2"/>
    <row r="541" ht="13.9" customHeight="1" x14ac:dyDescent="0.2"/>
    <row r="542" ht="13.9" customHeight="1" x14ac:dyDescent="0.2"/>
    <row r="543" ht="13.9" customHeight="1" x14ac:dyDescent="0.2"/>
    <row r="544" ht="13.9" customHeight="1" x14ac:dyDescent="0.2"/>
    <row r="545" ht="13.9" customHeight="1" x14ac:dyDescent="0.2"/>
    <row r="546" ht="13.9" customHeight="1" x14ac:dyDescent="0.2"/>
    <row r="547" ht="13.9" customHeight="1" x14ac:dyDescent="0.2"/>
    <row r="548" ht="13.9" customHeight="1" x14ac:dyDescent="0.2"/>
    <row r="549" ht="13.9" customHeight="1" x14ac:dyDescent="0.2"/>
    <row r="550" ht="13.9" customHeight="1" x14ac:dyDescent="0.2"/>
    <row r="551" ht="13.9" customHeight="1" x14ac:dyDescent="0.2"/>
    <row r="552" ht="13.9" customHeight="1" x14ac:dyDescent="0.2"/>
    <row r="553" ht="13.9" customHeight="1" x14ac:dyDescent="0.2"/>
    <row r="554" ht="13.9" customHeight="1" x14ac:dyDescent="0.2"/>
    <row r="555" ht="13.9" customHeight="1" x14ac:dyDescent="0.2"/>
    <row r="556" ht="13.9" customHeight="1" x14ac:dyDescent="0.2"/>
    <row r="557" ht="13.9" customHeight="1" x14ac:dyDescent="0.2"/>
    <row r="558" ht="13.9" customHeight="1" x14ac:dyDescent="0.2"/>
    <row r="559" ht="13.9" customHeight="1" x14ac:dyDescent="0.2"/>
    <row r="560" ht="13.9" customHeight="1" x14ac:dyDescent="0.2"/>
    <row r="561" ht="13.9" customHeight="1" x14ac:dyDescent="0.2"/>
    <row r="562" ht="13.9" customHeight="1" x14ac:dyDescent="0.2"/>
    <row r="563" ht="13.9" customHeight="1" x14ac:dyDescent="0.2"/>
    <row r="564" ht="13.9" customHeight="1" x14ac:dyDescent="0.2"/>
    <row r="565" ht="13.9" customHeight="1" x14ac:dyDescent="0.2"/>
    <row r="566" ht="13.9" customHeight="1" x14ac:dyDescent="0.2"/>
    <row r="567" ht="13.9" customHeight="1" x14ac:dyDescent="0.2"/>
    <row r="568" ht="13.9" customHeight="1" x14ac:dyDescent="0.2"/>
    <row r="569" ht="13.9" customHeight="1" x14ac:dyDescent="0.2"/>
    <row r="570" ht="13.9" customHeight="1" x14ac:dyDescent="0.2"/>
    <row r="571" ht="13.9" customHeight="1" x14ac:dyDescent="0.2"/>
    <row r="572" ht="13.9" customHeight="1" x14ac:dyDescent="0.2"/>
    <row r="573" ht="13.9" customHeight="1" x14ac:dyDescent="0.2"/>
    <row r="574" ht="13.9" customHeight="1" x14ac:dyDescent="0.2"/>
    <row r="575" ht="13.9" customHeight="1" x14ac:dyDescent="0.2"/>
    <row r="576" ht="13.9" customHeight="1" x14ac:dyDescent="0.2"/>
    <row r="577" ht="13.9" customHeight="1" x14ac:dyDescent="0.2"/>
    <row r="578" ht="13.9" customHeight="1" x14ac:dyDescent="0.2"/>
    <row r="579" ht="13.9" customHeight="1" x14ac:dyDescent="0.2"/>
    <row r="580" ht="13.9" customHeight="1" x14ac:dyDescent="0.2"/>
    <row r="581" ht="13.9" customHeight="1" x14ac:dyDescent="0.2"/>
    <row r="582" ht="13.9" customHeight="1" x14ac:dyDescent="0.2"/>
    <row r="583" ht="13.9" customHeight="1" x14ac:dyDescent="0.2"/>
    <row r="584" ht="13.9" customHeight="1" x14ac:dyDescent="0.2"/>
    <row r="585" ht="13.9" customHeight="1" x14ac:dyDescent="0.2"/>
    <row r="586" ht="13.9" customHeight="1" x14ac:dyDescent="0.2"/>
    <row r="587" ht="13.9" customHeight="1" x14ac:dyDescent="0.2"/>
    <row r="588" ht="13.9" customHeight="1" x14ac:dyDescent="0.2"/>
    <row r="589" ht="13.9" customHeight="1" x14ac:dyDescent="0.2"/>
    <row r="590" ht="13.9" customHeight="1" x14ac:dyDescent="0.2"/>
    <row r="591" ht="13.9" customHeight="1" x14ac:dyDescent="0.2"/>
    <row r="592" ht="13.9" customHeight="1" x14ac:dyDescent="0.2"/>
    <row r="593" ht="13.9" customHeight="1" x14ac:dyDescent="0.2"/>
    <row r="594" ht="13.9" customHeight="1" x14ac:dyDescent="0.2"/>
    <row r="595" ht="13.9" customHeight="1" x14ac:dyDescent="0.2"/>
    <row r="596" ht="13.9" customHeight="1" x14ac:dyDescent="0.2"/>
    <row r="597" ht="13.9" customHeight="1" x14ac:dyDescent="0.2"/>
    <row r="598" ht="13.9" customHeight="1" x14ac:dyDescent="0.2"/>
    <row r="599" ht="13.9" customHeight="1" x14ac:dyDescent="0.2"/>
    <row r="600" ht="13.9" customHeight="1" x14ac:dyDescent="0.2"/>
    <row r="601" ht="13.9" customHeight="1" x14ac:dyDescent="0.2"/>
    <row r="602" ht="13.9" customHeight="1" x14ac:dyDescent="0.2"/>
    <row r="603" ht="13.9" customHeight="1" x14ac:dyDescent="0.2"/>
    <row r="604" ht="13.9" customHeight="1" x14ac:dyDescent="0.2"/>
    <row r="605" ht="13.9" customHeight="1" x14ac:dyDescent="0.2"/>
    <row r="606" ht="13.9" customHeight="1" x14ac:dyDescent="0.2"/>
    <row r="607" ht="13.9" customHeight="1" x14ac:dyDescent="0.2"/>
    <row r="608" ht="13.9" customHeight="1" x14ac:dyDescent="0.2"/>
    <row r="609" ht="13.9" customHeight="1" x14ac:dyDescent="0.2"/>
    <row r="610" ht="13.9" customHeight="1" x14ac:dyDescent="0.2"/>
    <row r="611" ht="13.9" customHeight="1" x14ac:dyDescent="0.2"/>
    <row r="612" ht="13.9" customHeight="1" x14ac:dyDescent="0.2"/>
    <row r="613" ht="13.9" customHeight="1" x14ac:dyDescent="0.2"/>
    <row r="614" ht="13.9" customHeight="1" x14ac:dyDescent="0.2"/>
    <row r="615" ht="13.9" customHeight="1" x14ac:dyDescent="0.2"/>
    <row r="616" ht="13.9" customHeight="1" x14ac:dyDescent="0.2"/>
    <row r="617" ht="13.9" customHeight="1" x14ac:dyDescent="0.2"/>
    <row r="618" ht="13.9" customHeight="1" x14ac:dyDescent="0.2"/>
    <row r="619" ht="13.9" customHeight="1" x14ac:dyDescent="0.2"/>
    <row r="620" ht="13.9" customHeight="1" x14ac:dyDescent="0.2"/>
    <row r="621" ht="13.9" customHeight="1" x14ac:dyDescent="0.2"/>
    <row r="622" ht="13.9" customHeight="1" x14ac:dyDescent="0.2"/>
    <row r="623" ht="13.9" customHeight="1" x14ac:dyDescent="0.2"/>
    <row r="624" ht="13.9" customHeight="1" x14ac:dyDescent="0.2"/>
    <row r="625" ht="13.9" customHeight="1" x14ac:dyDescent="0.2"/>
    <row r="626" ht="13.9" customHeight="1" x14ac:dyDescent="0.2"/>
    <row r="627" ht="13.9" customHeight="1" x14ac:dyDescent="0.2"/>
    <row r="628" ht="13.9" customHeight="1" x14ac:dyDescent="0.2"/>
    <row r="629" ht="13.9" customHeight="1" x14ac:dyDescent="0.2"/>
    <row r="630" ht="13.9" customHeight="1" x14ac:dyDescent="0.2"/>
    <row r="631" ht="13.9" customHeight="1" x14ac:dyDescent="0.2"/>
    <row r="632" ht="13.9" customHeight="1" x14ac:dyDescent="0.2"/>
    <row r="633" ht="13.9" customHeight="1" x14ac:dyDescent="0.2"/>
    <row r="634" ht="13.9" customHeight="1" x14ac:dyDescent="0.2"/>
    <row r="635" ht="13.9" customHeight="1" x14ac:dyDescent="0.2"/>
    <row r="636" ht="13.9" customHeight="1" x14ac:dyDescent="0.2"/>
    <row r="637" ht="13.9" customHeight="1" x14ac:dyDescent="0.2"/>
    <row r="638" ht="13.9" customHeight="1" x14ac:dyDescent="0.2"/>
    <row r="639" ht="13.9" customHeight="1" x14ac:dyDescent="0.2"/>
    <row r="640" ht="13.9" customHeight="1" x14ac:dyDescent="0.2"/>
    <row r="641" ht="13.9" customHeight="1" x14ac:dyDescent="0.2"/>
    <row r="642" ht="13.9" customHeight="1" x14ac:dyDescent="0.2"/>
    <row r="643" ht="13.9" customHeight="1" x14ac:dyDescent="0.2"/>
    <row r="644" ht="13.9" customHeight="1" x14ac:dyDescent="0.2"/>
    <row r="645" ht="13.9" customHeight="1" x14ac:dyDescent="0.2"/>
    <row r="646" ht="13.9" customHeight="1" x14ac:dyDescent="0.2"/>
    <row r="647" ht="13.9" customHeight="1" x14ac:dyDescent="0.2"/>
    <row r="648" ht="13.9" customHeight="1" x14ac:dyDescent="0.2"/>
    <row r="649" ht="13.9" customHeight="1" x14ac:dyDescent="0.2"/>
    <row r="650" ht="13.9" customHeight="1" x14ac:dyDescent="0.2"/>
    <row r="651" ht="13.9" customHeight="1" x14ac:dyDescent="0.2"/>
    <row r="652" ht="13.9" customHeight="1" x14ac:dyDescent="0.2"/>
    <row r="653" ht="13.9" customHeight="1" x14ac:dyDescent="0.2"/>
    <row r="654" ht="13.9" customHeight="1" x14ac:dyDescent="0.2"/>
    <row r="655" ht="13.9" customHeight="1" x14ac:dyDescent="0.2"/>
    <row r="656" ht="13.9" customHeight="1" x14ac:dyDescent="0.2"/>
    <row r="657" ht="13.9" customHeight="1" x14ac:dyDescent="0.2"/>
    <row r="658" ht="13.9" customHeight="1" x14ac:dyDescent="0.2"/>
    <row r="659" ht="13.9" customHeight="1" x14ac:dyDescent="0.2"/>
    <row r="660" ht="13.9" customHeight="1" x14ac:dyDescent="0.2"/>
    <row r="661" ht="13.9" customHeight="1" x14ac:dyDescent="0.2"/>
    <row r="662" ht="13.9" customHeight="1" x14ac:dyDescent="0.2"/>
    <row r="663" ht="13.9" customHeight="1" x14ac:dyDescent="0.2"/>
    <row r="664" ht="13.9" customHeight="1" x14ac:dyDescent="0.2"/>
    <row r="665" ht="13.9" customHeight="1" x14ac:dyDescent="0.2"/>
  </sheetData>
  <sheetProtection selectLockedCells="1"/>
  <mergeCells count="9">
    <mergeCell ref="C4:D4"/>
    <mergeCell ref="C76:D76"/>
    <mergeCell ref="C77:D77"/>
    <mergeCell ref="C79:D79"/>
    <mergeCell ref="C5:D5"/>
    <mergeCell ref="D53:F53"/>
    <mergeCell ref="C6:D6"/>
    <mergeCell ref="C78:D78"/>
    <mergeCell ref="C7:D7"/>
  </mergeCells>
  <phoneticPr fontId="0" type="noConversion"/>
  <conditionalFormatting sqref="E12">
    <cfRule type="cellIs" dxfId="1" priority="1" stopIfTrue="1" operator="notBetween">
      <formula>2</formula>
      <formula>3.3</formula>
    </cfRule>
  </conditionalFormatting>
  <conditionalFormatting sqref="G10">
    <cfRule type="cellIs" dxfId="0" priority="2" stopIfTrue="1" operator="equal">
      <formula>"Durchschnitt im Rahmen"</formula>
    </cfRule>
  </conditionalFormatting>
  <pageMargins left="0.78740157480314965" right="0.19685039370078741" top="0.19685039370078741" bottom="0.19685039370078741" header="0" footer="0"/>
  <pageSetup paperSize="9" scale="77" orientation="portrait" horizontalDpi="360" verticalDpi="360" r:id="rId1"/>
  <headerFooter alignWithMargins="0"/>
  <rowBreaks count="1" manualBreakCount="1">
    <brk id="72" max="5" man="1"/>
  </rowBreaks>
  <cellWatches>
    <cellWatch r="E12"/>
  </cellWatches>
  <ignoredErrors>
    <ignoredError sqref="C76:D79 F82:F149 D82 B82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Notentabelle</vt:lpstr>
      <vt:lpstr>Notentabelle!Druckbereich</vt:lpstr>
    </vt:vector>
  </TitlesOfParts>
  <Company>BA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Klausurbenotung FAT</dc:title>
  <dc:creator>Frech</dc:creator>
  <dc:description>Richtlinie des Fachausschuss Technik</dc:description>
  <cp:lastModifiedBy>Roth Wilhelmine</cp:lastModifiedBy>
  <cp:lastPrinted>2018-04-11T19:07:29Z</cp:lastPrinted>
  <dcterms:created xsi:type="dcterms:W3CDTF">2003-12-01T13:14:33Z</dcterms:created>
  <dcterms:modified xsi:type="dcterms:W3CDTF">2018-11-20T09:01:24Z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21ad0deb-9d86-419a-ae6e-13f93b563e28</vt:lpwstr>
  </property>
</Properties>
</file>